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23250" windowHeight="12450" tabRatio="880" firstSheet="12" activeTab="16"/>
  </bookViews>
  <sheets>
    <sheet name="PL tong hop" sheetId="65" state="hidden" r:id="rId1"/>
    <sheet name="01" sheetId="1" state="hidden" r:id="rId2"/>
    <sheet name="02" sheetId="2" state="hidden" r:id="rId3"/>
    <sheet name="03" sheetId="3" state="hidden" r:id="rId4"/>
    <sheet name="04" sheetId="4" state="hidden" r:id="rId5"/>
    <sheet name="05" sheetId="8" state="hidden" r:id="rId6"/>
    <sheet name="06" sheetId="5" state="hidden" r:id="rId7"/>
    <sheet name="07" sheetId="6" state="hidden" r:id="rId8"/>
    <sheet name="08" sheetId="7" state="hidden" r:id="rId9"/>
    <sheet name="09" sheetId="9" state="hidden" r:id="rId10"/>
    <sheet name="10" sheetId="13" state="hidden" r:id="rId11"/>
    <sheet name="11" sheetId="10" state="hidden" r:id="rId12"/>
    <sheet name="12" sheetId="11" r:id="rId13"/>
    <sheet name="13" sheetId="12" r:id="rId14"/>
    <sheet name="14" sheetId="14" r:id="rId15"/>
    <sheet name="15" sheetId="15" r:id="rId16"/>
    <sheet name="16" sheetId="16" r:id="rId17"/>
    <sheet name="17" sheetId="17" state="hidden" r:id="rId18"/>
    <sheet name="18 (Khong)" sheetId="18" state="hidden" r:id="rId19"/>
    <sheet name="ĐGCĐ THU, CHI MAU 19" sheetId="19" state="hidden" r:id="rId20"/>
    <sheet name="DANH GIA TH THU NSNN 20" sheetId="20" state="hidden" r:id="rId21"/>
    <sheet name="D. GIA TH THU NSNN THEO L.V 21" sheetId="21" state="hidden" r:id="rId22"/>
    <sheet name="22" sheetId="22" state="hidden" r:id="rId23"/>
    <sheet name="23" sheetId="23" state="hidden" r:id="rId24"/>
    <sheet name="24" sheetId="24" state="hidden" r:id="rId25"/>
    <sheet name="25" sheetId="25" state="hidden" r:id="rId26"/>
    <sheet name="26" sheetId="26" state="hidden" r:id="rId27"/>
    <sheet name="27" sheetId="27" state="hidden" r:id="rId28"/>
    <sheet name="28" sheetId="28" state="hidden" r:id="rId29"/>
    <sheet name="29" sheetId="29" state="hidden" r:id="rId30"/>
    <sheet name="CĐDT THU, CHI MAU 30" sheetId="30" state="hidden" r:id="rId31"/>
    <sheet name="31" sheetId="31" state="hidden" r:id="rId32"/>
    <sheet name="34 (Khong)" sheetId="34" state="hidden" r:id="rId33"/>
    <sheet name="36 (KHONG)" sheetId="36" state="hidden" r:id="rId34"/>
    <sheet name="DT CHI TX NSH TUNG CQ 37" sheetId="37" state="hidden" r:id="rId35"/>
    <sheet name="DT CTMTQG 38" sheetId="38" state="hidden" r:id="rId36"/>
    <sheet name="40 n(Khong)" sheetId="40" state="hidden" r:id="rId37"/>
    <sheet name="42(KHONG)" sheetId="42" state="hidden" r:id="rId38"/>
    <sheet name="43 (KHONG)" sheetId="43" state="hidden" r:id="rId39"/>
    <sheet name="44 (KHONG)" sheetId="44" state="hidden" r:id="rId40"/>
    <sheet name="45 (KHÔNG)" sheetId="45" state="hidden" r:id="rId41"/>
    <sheet name="47 (KHONG)" sheetId="47" state="hidden" r:id="rId42"/>
    <sheet name="DIEU CHINH DAU TU CONG 16-20" sheetId="69" state="hidden" r:id="rId43"/>
    <sheet name="48" sheetId="48" state="hidden" r:id="rId44"/>
    <sheet name="49" sheetId="49" state="hidden" r:id="rId45"/>
    <sheet name="50" sheetId="50" state="hidden" r:id="rId46"/>
    <sheet name="51" sheetId="51" state="hidden" r:id="rId47"/>
    <sheet name="52" sheetId="52" state="hidden" r:id="rId48"/>
    <sheet name="53" sheetId="53" state="hidden" r:id="rId49"/>
    <sheet name="54" sheetId="54" state="hidden" r:id="rId50"/>
    <sheet name="55" sheetId="55" state="hidden" r:id="rId51"/>
    <sheet name="56" sheetId="56" state="hidden" r:id="rId52"/>
    <sheet name="57" sheetId="57" state="hidden" r:id="rId53"/>
    <sheet name="58" sheetId="58" state="hidden" r:id="rId54"/>
    <sheet name="59" sheetId="59" state="hidden" r:id="rId55"/>
    <sheet name="60" sheetId="60" state="hidden" r:id="rId56"/>
    <sheet name="61" sheetId="61" state="hidden" r:id="rId57"/>
    <sheet name="62" sheetId="62" state="hidden" r:id="rId58"/>
    <sheet name="63" sheetId="63" state="hidden" r:id="rId59"/>
    <sheet name="64" sheetId="64" state="hidden" r:id="rId60"/>
  </sheets>
  <externalReferences>
    <externalReference r:id="rId61"/>
  </externalReferences>
  <definedNames>
    <definedName name="chuong_phuluc_1_name" localSheetId="0">'PL tong hop'!$A$2</definedName>
    <definedName name="chuong_phuluc_10" localSheetId="10">'10'!$A$1</definedName>
    <definedName name="chuong_phuluc_10_name" localSheetId="10">'10'!$A$2</definedName>
    <definedName name="chuong_phuluc_11" localSheetId="11">'11'!$A$1</definedName>
    <definedName name="chuong_phuluc_11_name" localSheetId="11">'11'!$A$2</definedName>
    <definedName name="chuong_phuluc_12" localSheetId="12">'12'!$A$1</definedName>
    <definedName name="chuong_phuluc_12_name" localSheetId="12">'12'!$A$2</definedName>
    <definedName name="chuong_phuluc_13" localSheetId="13">'13'!$A$1</definedName>
    <definedName name="chuong_phuluc_13_name" localSheetId="13">'13'!$A$2</definedName>
    <definedName name="chuong_phuluc_14" localSheetId="14">'14'!$A$1</definedName>
    <definedName name="chuong_phuluc_14_name" localSheetId="14">'14'!$A$2</definedName>
    <definedName name="chuong_phuluc_15" localSheetId="15">'15'!$A$1</definedName>
    <definedName name="chuong_phuluc_15_name" localSheetId="15">'15'!$A$2</definedName>
    <definedName name="chuong_phuluc_16" localSheetId="16">'16'!$A$1</definedName>
    <definedName name="chuong_phuluc_16_name" localSheetId="16">'16'!$A$2</definedName>
    <definedName name="chuong_phuluc_17" localSheetId="17">'17'!$A$1</definedName>
    <definedName name="chuong_phuluc_17_name" localSheetId="17">'17'!$A$2</definedName>
    <definedName name="chuong_phuluc_18" localSheetId="18">'18 (Khong)'!$A$1</definedName>
    <definedName name="chuong_phuluc_18_name" localSheetId="18">'18 (Khong)'!$A$2</definedName>
    <definedName name="chuong_phuluc_19" localSheetId="19">'ĐGCĐ THU, CHI MAU 19'!$A$1</definedName>
    <definedName name="chuong_phuluc_19_name" localSheetId="19">'ĐGCĐ THU, CHI MAU 19'!$A$2</definedName>
    <definedName name="chuong_phuluc_2" localSheetId="1">'01'!$A$1</definedName>
    <definedName name="chuong_phuluc_2_1" localSheetId="2">'02'!$A$1</definedName>
    <definedName name="chuong_phuluc_2_1_name" localSheetId="2">'02'!$A$2</definedName>
    <definedName name="chuong_phuluc_2_name" localSheetId="1">'01'!$A$2</definedName>
    <definedName name="chuong_phuluc_20" localSheetId="20">'DANH GIA TH THU NSNN 20'!$A$1</definedName>
    <definedName name="chuong_phuluc_20_name" localSheetId="20">'DANH GIA TH THU NSNN 20'!$A$2</definedName>
    <definedName name="chuong_phuluc_21" localSheetId="21">'D. GIA TH THU NSNN THEO L.V 21'!$J$1</definedName>
    <definedName name="chuong_phuluc_21_name" localSheetId="21">'D. GIA TH THU NSNN THEO L.V 21'!$A$2</definedName>
    <definedName name="chuong_phuluc_22" localSheetId="22">'22'!$J$1</definedName>
    <definedName name="chuong_phuluc_22_name" localSheetId="22">'22'!$A$2</definedName>
    <definedName name="chuong_phuluc_23" localSheetId="23">'23'!$F$1</definedName>
    <definedName name="chuong_phuluc_23_name" localSheetId="23">'23'!$A$2</definedName>
    <definedName name="chuong_phuluc_24" localSheetId="24">'24'!$K$1</definedName>
    <definedName name="chuong_phuluc_24_name" localSheetId="24">'24'!$A$2</definedName>
    <definedName name="chuong_phuluc_25" localSheetId="25">'25'!$R$1</definedName>
    <definedName name="chuong_phuluc_25_name" localSheetId="25">'25'!$A$2</definedName>
    <definedName name="chuong_phuluc_26" localSheetId="26">'26'!$R$1</definedName>
    <definedName name="chuong_phuluc_26_name" localSheetId="26">'26'!$A$2</definedName>
    <definedName name="chuong_phuluc_27" localSheetId="27">'27'!$AF$1</definedName>
    <definedName name="chuong_phuluc_27_name" localSheetId="27">'27'!$A$2</definedName>
    <definedName name="chuong_phuluc_28" localSheetId="28">'28'!$L$1</definedName>
    <definedName name="chuong_phuluc_28_name" localSheetId="28">'28'!$A$2</definedName>
    <definedName name="chuong_phuluc_29" localSheetId="29">'29'!$E$1</definedName>
    <definedName name="chuong_phuluc_29_name" localSheetId="29">'29'!$A$2</definedName>
    <definedName name="chuong_phuluc_3" localSheetId="3">'03'!$A$1</definedName>
    <definedName name="chuong_phuluc_3_name" localSheetId="3">'03'!$A$2</definedName>
    <definedName name="chuong_phuluc_30" localSheetId="30">'CĐDT THU, CHI MAU 30'!$G$1</definedName>
    <definedName name="chuong_phuluc_30_name" localSheetId="30">'CĐDT THU, CHI MAU 30'!$A$2</definedName>
    <definedName name="chuong_phuluc_31" localSheetId="31">'31'!$N$1</definedName>
    <definedName name="chuong_phuluc_31_name" localSheetId="31">'31'!$A$2</definedName>
    <definedName name="chuong_phuluc_34_name" localSheetId="32">'34 (Khong)'!$A$2</definedName>
    <definedName name="chuong_phuluc_36" localSheetId="33">'36 (KHONG)'!$R$1</definedName>
    <definedName name="chuong_phuluc_36_name" localSheetId="33">'36 (KHONG)'!$A$2</definedName>
    <definedName name="chuong_phuluc_37" localSheetId="34">'DT CHI TX NSH TUNG CQ 37'!$R$1</definedName>
    <definedName name="chuong_phuluc_37_name" localSheetId="34">'DT CHI TX NSH TUNG CQ 37'!$A$2</definedName>
    <definedName name="chuong_phuluc_38" localSheetId="35">'DT CTMTQG 38'!$S$1</definedName>
    <definedName name="chuong_phuluc_38_name" localSheetId="35">'DT CTMTQG 38'!$A$2</definedName>
    <definedName name="chuong_phuluc_4" localSheetId="4">'04'!$A$1</definedName>
    <definedName name="chuong_phuluc_4_name" localSheetId="4">'04'!$A$2</definedName>
    <definedName name="chuong_phuluc_40" localSheetId="36">'40 n(Khong)'!$F$1</definedName>
    <definedName name="chuong_phuluc_40_name" localSheetId="36">'40 n(Khong)'!$A$2</definedName>
    <definedName name="chuong_phuluc_42" localSheetId="37">'42(KHONG)'!$F$1</definedName>
    <definedName name="chuong_phuluc_42_name" localSheetId="37">'42(KHONG)'!$A$2</definedName>
    <definedName name="chuong_phuluc_43" localSheetId="38">'43 (KHONG)'!$L$1</definedName>
    <definedName name="chuong_phuluc_43_name" localSheetId="38">'43 (KHONG)'!$A$2</definedName>
    <definedName name="chuong_phuluc_44" localSheetId="39">'44 (KHONG)'!$L$1</definedName>
    <definedName name="chuong_phuluc_44_name" localSheetId="39">'44 (KHONG)'!$A$2</definedName>
    <definedName name="chuong_phuluc_44_name_name" localSheetId="39">'44 (KHONG)'!$A$3</definedName>
    <definedName name="chuong_phuluc_45" localSheetId="40">'45 (KHÔNG)'!$M$1</definedName>
    <definedName name="chuong_phuluc_45_name" localSheetId="40">'45 (KHÔNG)'!$A$2</definedName>
    <definedName name="chuong_phuluc_47" localSheetId="41">'47 (KHONG)'!$E$1</definedName>
    <definedName name="chuong_phuluc_47_name" localSheetId="41">'47 (KHONG)'!$A$2</definedName>
    <definedName name="chuong_phuluc_47_name_name" localSheetId="41">'47 (KHONG)'!$A$3</definedName>
    <definedName name="chuong_phuluc_48" localSheetId="43">'48'!$F$1</definedName>
    <definedName name="chuong_phuluc_48_name" localSheetId="43">'48'!$A$2</definedName>
    <definedName name="chuong_phuluc_49" localSheetId="44">'49'!$E$1</definedName>
    <definedName name="chuong_phuluc_49_name" localSheetId="44">'49'!$A$2</definedName>
    <definedName name="chuong_phuluc_5" localSheetId="5">'05'!$A$1</definedName>
    <definedName name="chuong_phuluc_5_name" localSheetId="5">'05'!$A$2</definedName>
    <definedName name="chuong_phuluc_50" localSheetId="45">'50'!$H$1</definedName>
    <definedName name="chuong_phuluc_50_name" localSheetId="45">'50'!$A$2</definedName>
    <definedName name="chuong_phuluc_51" localSheetId="46">'51'!$E$1</definedName>
    <definedName name="chuong_phuluc_51_name" localSheetId="46">'51'!$A$2</definedName>
    <definedName name="chuong_phuluc_52" localSheetId="47">'52'!$F$1</definedName>
    <definedName name="chuong_phuluc_52_name" localSheetId="47">'52'!$A$2</definedName>
    <definedName name="chuong_phuluc_53" localSheetId="48">'53'!$K$1</definedName>
    <definedName name="chuong_phuluc_53_name" localSheetId="48">'53'!$A$2</definedName>
    <definedName name="chuong_phuluc_54" localSheetId="49">'54'!$Q$1</definedName>
    <definedName name="chuong_phuluc_54_name" localSheetId="49">'54'!$A$2</definedName>
    <definedName name="chuong_phuluc_55" localSheetId="50">'55'!$T$1</definedName>
    <definedName name="chuong_phuluc_55_name" localSheetId="50">'55'!$A$2</definedName>
    <definedName name="chuong_phuluc_56" localSheetId="51">'56'!$T$1</definedName>
    <definedName name="chuong_phuluc_56_name" localSheetId="51">'56'!$A$2</definedName>
    <definedName name="chuong_phuluc_57" localSheetId="52">'57'!$J$1</definedName>
    <definedName name="chuong_phuluc_57_name" localSheetId="52">'57'!$A$2</definedName>
    <definedName name="chuong_phuluc_58" localSheetId="53">'58'!$S$1</definedName>
    <definedName name="chuong_phuluc_58_name" localSheetId="53">'58'!$A$2</definedName>
    <definedName name="chuong_phuluc_59_name" localSheetId="54">'59'!$A$2</definedName>
    <definedName name="chuong_phuluc_6" localSheetId="6">'06'!$A$1</definedName>
    <definedName name="chuong_phuluc_6_name" localSheetId="6">'06'!$A$2</definedName>
    <definedName name="chuong_phuluc_60" localSheetId="55">'60'!$H$1</definedName>
    <definedName name="chuong_phuluc_60_name" localSheetId="55">'60'!$A$2</definedName>
    <definedName name="chuong_phuluc_61" localSheetId="56">'61'!$U$1</definedName>
    <definedName name="chuong_phuluc_61_name" localSheetId="56">'61'!$A$2</definedName>
    <definedName name="chuong_phuluc_62_name" localSheetId="57">'62'!$A$2</definedName>
    <definedName name="chuong_phuluc_63" localSheetId="58">'63'!$L$1</definedName>
    <definedName name="chuong_phuluc_63_name" localSheetId="58">'63'!$A$2</definedName>
    <definedName name="chuong_phuluc_64" localSheetId="59">'64'!$E$1</definedName>
    <definedName name="chuong_phuluc_64_name" localSheetId="59">'64'!$A$2</definedName>
    <definedName name="chuong_phuluc_7" localSheetId="7">'07'!$A$1</definedName>
    <definedName name="chuong_phuluc_7_name" localSheetId="7">'07'!$A$2</definedName>
    <definedName name="chuong_phuluc_8" localSheetId="8">'08'!$A$1</definedName>
    <definedName name="chuong_phuluc_8_name" localSheetId="8">'08'!$A$2</definedName>
    <definedName name="chuong_phuluc_9" localSheetId="9">'09'!$A$1</definedName>
    <definedName name="chuong_phuluc_9_name" localSheetId="9">'09'!$A$2</definedName>
    <definedName name="_xlnm.Print_Area" localSheetId="12">'12'!$A$1:$F$38</definedName>
    <definedName name="_xlnm.Print_Area" localSheetId="13">'13'!$A$1:$H$51</definedName>
    <definedName name="_xlnm.Print_Area" localSheetId="14">'14'!$A$1:$F$35</definedName>
    <definedName name="_xlnm.Print_Area" localSheetId="15">'15'!$A$1:$G$39</definedName>
    <definedName name="_xlnm.Print_Area" localSheetId="16">'16'!$A$1:$H$50</definedName>
    <definedName name="_xlnm.Print_Area" localSheetId="21">'D. GIA TH THU NSNN THEO L.V 21'!$A$1:$M$33</definedName>
    <definedName name="_xlnm.Print_Area" localSheetId="20">'DANH GIA TH THU NSNN 20'!$A$1:$N$27</definedName>
    <definedName name="_xlnm.Print_Area" localSheetId="34">'DT CHI TX NSH TUNG CQ 37'!$A$1:$R$33</definedName>
    <definedName name="_xlnm.Print_Area" localSheetId="35">'DT CTMTQG 38'!$A$1:$S$11</definedName>
    <definedName name="_xlnm.Print_Titles" localSheetId="34">'DT CHI TX NSH TUNG CQ 37'!$7:$8</definedName>
  </definedNames>
  <calcPr calcId="144525"/>
</workbook>
</file>

<file path=xl/calcChain.xml><?xml version="1.0" encoding="utf-8"?>
<calcChain xmlns="http://schemas.openxmlformats.org/spreadsheetml/2006/main">
  <c r="A5" i="14" l="1"/>
  <c r="A4" i="16"/>
  <c r="A5" i="15"/>
  <c r="A5" i="12"/>
  <c r="D37" i="16" l="1"/>
  <c r="C37" i="16"/>
  <c r="D33" i="16"/>
  <c r="C33" i="16"/>
  <c r="D30" i="16"/>
  <c r="D23" i="15"/>
  <c r="D12" i="15"/>
  <c r="E30" i="15"/>
  <c r="E29" i="15"/>
  <c r="C29" i="15"/>
  <c r="E26" i="15"/>
  <c r="C26" i="15"/>
  <c r="E23" i="15"/>
  <c r="E22" i="15"/>
  <c r="C23" i="15"/>
  <c r="C22" i="15"/>
  <c r="E16" i="15"/>
  <c r="E15" i="15"/>
  <c r="C16" i="15"/>
  <c r="D24" i="14"/>
  <c r="D34" i="14"/>
  <c r="D32" i="14"/>
  <c r="D28" i="14"/>
  <c r="D22" i="14"/>
  <c r="D13" i="14"/>
  <c r="C34" i="14"/>
  <c r="C28" i="14"/>
  <c r="C24" i="14"/>
  <c r="C31" i="14"/>
  <c r="E38" i="12"/>
  <c r="C38" i="12"/>
  <c r="C28" i="11"/>
  <c r="C30" i="15" s="1"/>
  <c r="C13" i="11"/>
  <c r="C15" i="15" s="1"/>
  <c r="D10" i="11"/>
  <c r="E12" i="15" s="1"/>
  <c r="C10" i="11"/>
  <c r="C12" i="15" s="1"/>
  <c r="D38" i="16" l="1"/>
  <c r="H37" i="16"/>
  <c r="G32" i="16"/>
  <c r="H32" i="16"/>
  <c r="D32" i="16"/>
  <c r="G24" i="16"/>
  <c r="F24" i="16"/>
  <c r="D24" i="16"/>
  <c r="G23" i="16"/>
  <c r="F23" i="16"/>
  <c r="D23" i="16"/>
  <c r="G19" i="16"/>
  <c r="F19" i="16"/>
  <c r="D19" i="16"/>
  <c r="H19" i="16" s="1"/>
  <c r="G17" i="16"/>
  <c r="F17" i="16"/>
  <c r="D17" i="16"/>
  <c r="E10" i="16"/>
  <c r="E9" i="16" s="1"/>
  <c r="E28" i="15"/>
  <c r="F28" i="15" s="1"/>
  <c r="F29" i="15"/>
  <c r="C28" i="15"/>
  <c r="F27" i="15"/>
  <c r="F26" i="15"/>
  <c r="G25" i="15"/>
  <c r="F25" i="15"/>
  <c r="F24" i="15"/>
  <c r="D21" i="15"/>
  <c r="D20" i="15" s="1"/>
  <c r="G22" i="15"/>
  <c r="C21" i="15"/>
  <c r="G19" i="15"/>
  <c r="F19" i="15"/>
  <c r="G18" i="15"/>
  <c r="F18" i="15"/>
  <c r="F17" i="15"/>
  <c r="G16" i="15"/>
  <c r="F16" i="15"/>
  <c r="E14" i="15"/>
  <c r="D14" i="15"/>
  <c r="C14" i="15"/>
  <c r="F13" i="15"/>
  <c r="E11" i="15"/>
  <c r="D11" i="15"/>
  <c r="C11" i="15"/>
  <c r="C33" i="14"/>
  <c r="C30" i="14" s="1"/>
  <c r="E32" i="14"/>
  <c r="D31" i="14"/>
  <c r="E31" i="14" s="1"/>
  <c r="D29" i="14"/>
  <c r="E29" i="14" s="1"/>
  <c r="F28" i="14"/>
  <c r="E28" i="14"/>
  <c r="E27" i="14"/>
  <c r="E26" i="14"/>
  <c r="F25" i="14"/>
  <c r="E25" i="14"/>
  <c r="F24" i="14"/>
  <c r="E24" i="14"/>
  <c r="E23" i="14"/>
  <c r="F22" i="14"/>
  <c r="E22" i="14"/>
  <c r="E21" i="14"/>
  <c r="E20" i="14"/>
  <c r="E19" i="14"/>
  <c r="E18" i="14"/>
  <c r="E16" i="14"/>
  <c r="E15" i="14"/>
  <c r="F13" i="14"/>
  <c r="E13" i="14"/>
  <c r="D12" i="14"/>
  <c r="C12" i="14"/>
  <c r="C11" i="14" s="1"/>
  <c r="H38" i="12"/>
  <c r="G38" i="12"/>
  <c r="G33" i="12"/>
  <c r="H33" i="12"/>
  <c r="G25" i="12"/>
  <c r="F25" i="12"/>
  <c r="D25" i="12"/>
  <c r="G24" i="12"/>
  <c r="F24" i="12"/>
  <c r="F11" i="12" s="1"/>
  <c r="D24" i="12"/>
  <c r="G20" i="12"/>
  <c r="F20" i="12"/>
  <c r="D20" i="12"/>
  <c r="G18" i="12"/>
  <c r="F18" i="12"/>
  <c r="D18" i="12"/>
  <c r="E11" i="12"/>
  <c r="C11" i="12"/>
  <c r="F28" i="11"/>
  <c r="E27" i="11"/>
  <c r="D26" i="11"/>
  <c r="C26" i="11"/>
  <c r="D25" i="11"/>
  <c r="E25" i="11" s="1"/>
  <c r="F24" i="11"/>
  <c r="E24" i="11"/>
  <c r="E23" i="11"/>
  <c r="E22" i="11"/>
  <c r="F21" i="11"/>
  <c r="E21" i="11"/>
  <c r="F20" i="11"/>
  <c r="E20" i="11"/>
  <c r="C19" i="11"/>
  <c r="C18" i="11" s="1"/>
  <c r="F14" i="11"/>
  <c r="E14" i="11"/>
  <c r="F13" i="11"/>
  <c r="E13" i="11"/>
  <c r="E12" i="11" s="1"/>
  <c r="D12" i="11"/>
  <c r="C12" i="11"/>
  <c r="E11" i="11"/>
  <c r="C9" i="11"/>
  <c r="C8" i="11" s="1"/>
  <c r="D9" i="11"/>
  <c r="H12" i="11" l="1"/>
  <c r="F10" i="16"/>
  <c r="F9" i="16" s="1"/>
  <c r="C10" i="15"/>
  <c r="E12" i="14"/>
  <c r="E11" i="14" s="1"/>
  <c r="G11" i="12"/>
  <c r="H25" i="12"/>
  <c r="H20" i="12"/>
  <c r="H18" i="12"/>
  <c r="D11" i="12"/>
  <c r="H11" i="12" s="1"/>
  <c r="C10" i="14"/>
  <c r="H10" i="14" s="1"/>
  <c r="H23" i="16"/>
  <c r="C10" i="16"/>
  <c r="C9" i="16" s="1"/>
  <c r="G9" i="16" s="1"/>
  <c r="F12" i="11"/>
  <c r="F26" i="11"/>
  <c r="D8" i="11"/>
  <c r="F8" i="11" s="1"/>
  <c r="H24" i="12"/>
  <c r="C20" i="15"/>
  <c r="D10" i="16"/>
  <c r="D9" i="16" s="1"/>
  <c r="F34" i="14"/>
  <c r="H17" i="16"/>
  <c r="H24" i="16"/>
  <c r="D10" i="15"/>
  <c r="G23" i="15"/>
  <c r="G37" i="16"/>
  <c r="D11" i="14"/>
  <c r="F11" i="14" s="1"/>
  <c r="E10" i="15"/>
  <c r="F11" i="15"/>
  <c r="G11" i="15"/>
  <c r="F14" i="15"/>
  <c r="G14" i="15"/>
  <c r="F30" i="15"/>
  <c r="G12" i="15"/>
  <c r="F15" i="15"/>
  <c r="E21" i="15"/>
  <c r="F23" i="15"/>
  <c r="G15" i="15"/>
  <c r="F12" i="15"/>
  <c r="F22" i="15"/>
  <c r="D33" i="14"/>
  <c r="F12" i="14"/>
  <c r="D30" i="14"/>
  <c r="F30" i="14" s="1"/>
  <c r="E34" i="14"/>
  <c r="F9" i="11"/>
  <c r="E19" i="11"/>
  <c r="E10" i="11"/>
  <c r="E9" i="11" s="1"/>
  <c r="E8" i="11" s="1"/>
  <c r="D19" i="11"/>
  <c r="F10" i="11"/>
  <c r="E28" i="11"/>
  <c r="E26" i="11" s="1"/>
  <c r="G10" i="16" l="1"/>
  <c r="H9" i="16"/>
  <c r="H10" i="16"/>
  <c r="E20" i="15"/>
  <c r="G21" i="15"/>
  <c r="F21" i="15"/>
  <c r="F10" i="15"/>
  <c r="G10" i="15"/>
  <c r="F33" i="14"/>
  <c r="E33" i="14"/>
  <c r="E30" i="14" s="1"/>
  <c r="E10" i="14" s="1"/>
  <c r="D10" i="14"/>
  <c r="F10" i="14" s="1"/>
  <c r="D18" i="11"/>
  <c r="F18" i="11" s="1"/>
  <c r="F19" i="11"/>
  <c r="E18" i="11"/>
  <c r="G20" i="15" l="1"/>
  <c r="F20" i="15"/>
  <c r="M13" i="37" l="1"/>
  <c r="O12" i="37"/>
  <c r="H12" i="20"/>
  <c r="D12" i="20"/>
  <c r="M14" i="37" l="1"/>
  <c r="L21" i="37" l="1"/>
  <c r="G29" i="37"/>
  <c r="R32" i="37"/>
  <c r="E20" i="37"/>
  <c r="F28" i="37"/>
  <c r="K16" i="37"/>
  <c r="I16" i="37" l="1"/>
  <c r="H17" i="37"/>
  <c r="P26" i="37"/>
  <c r="D18" i="37"/>
  <c r="P25" i="37"/>
  <c r="D19" i="37" l="1"/>
  <c r="P24" i="37"/>
  <c r="P23" i="37"/>
  <c r="R30" i="37" l="1"/>
  <c r="R31" i="37"/>
  <c r="D13" i="69"/>
  <c r="E13" i="69" s="1"/>
  <c r="F13" i="69" s="1"/>
  <c r="G13" i="69" s="1"/>
  <c r="H13" i="69" s="1"/>
  <c r="I13" i="69" s="1"/>
  <c r="J13" i="69" s="1"/>
  <c r="K13" i="69" s="1"/>
  <c r="L13" i="69" s="1"/>
  <c r="M13" i="69" s="1"/>
  <c r="N13" i="69" s="1"/>
  <c r="O13" i="69" s="1"/>
  <c r="P13" i="69" s="1"/>
  <c r="Q13" i="69" s="1"/>
  <c r="R13" i="69" s="1"/>
  <c r="S13" i="69" s="1"/>
  <c r="T13" i="69" s="1"/>
  <c r="U13" i="69" s="1"/>
  <c r="H15" i="69"/>
  <c r="I15" i="69"/>
  <c r="J15" i="69"/>
  <c r="K15" i="69"/>
  <c r="L15" i="69"/>
  <c r="M15" i="69"/>
  <c r="N15" i="69"/>
  <c r="O15" i="69"/>
  <c r="P15" i="69"/>
  <c r="Q15" i="69"/>
  <c r="R15" i="69"/>
  <c r="S15" i="69"/>
  <c r="T15" i="69"/>
  <c r="U15" i="69"/>
  <c r="D29" i="17"/>
  <c r="C27" i="17"/>
  <c r="D25" i="17"/>
  <c r="C25" i="17"/>
  <c r="C26" i="17"/>
  <c r="C22" i="17"/>
  <c r="C31" i="17"/>
  <c r="C20" i="17"/>
  <c r="D26" i="17" l="1"/>
  <c r="C29" i="17"/>
  <c r="M12" i="37" l="1"/>
  <c r="R33" i="37" l="1"/>
  <c r="Q33" i="37" l="1"/>
  <c r="D31" i="17" l="1"/>
  <c r="H26" i="19" l="1"/>
  <c r="F36" i="19"/>
  <c r="E36" i="19"/>
  <c r="F35" i="19"/>
  <c r="E35" i="19"/>
  <c r="D34" i="19"/>
  <c r="C34" i="19"/>
  <c r="C32" i="19" s="1"/>
  <c r="F33" i="19"/>
  <c r="E33" i="19"/>
  <c r="D29" i="19"/>
  <c r="E29" i="19" s="1"/>
  <c r="D28" i="19"/>
  <c r="F28" i="19" s="1"/>
  <c r="C27" i="19"/>
  <c r="C25" i="19" s="1"/>
  <c r="G26" i="19" s="1"/>
  <c r="D26" i="19"/>
  <c r="F26" i="19" s="1"/>
  <c r="F34" i="19" l="1"/>
  <c r="D32" i="19"/>
  <c r="E34" i="19"/>
  <c r="D27" i="19"/>
  <c r="D25" i="19" s="1"/>
  <c r="E28" i="19"/>
  <c r="F29" i="19"/>
  <c r="E26" i="19"/>
  <c r="F27" i="19" l="1"/>
  <c r="E27" i="19"/>
  <c r="C30" i="37" l="1"/>
  <c r="D27" i="37"/>
  <c r="E27" i="37"/>
  <c r="H27" i="37"/>
  <c r="I27" i="37"/>
  <c r="J27" i="37"/>
  <c r="K27" i="37"/>
  <c r="L27" i="37"/>
  <c r="M27" i="37"/>
  <c r="N27" i="37"/>
  <c r="O27" i="37"/>
  <c r="P27" i="37"/>
  <c r="Q27" i="37"/>
  <c r="R27" i="37"/>
  <c r="D22" i="37"/>
  <c r="E22" i="37"/>
  <c r="F22" i="37"/>
  <c r="G22" i="37"/>
  <c r="H22" i="37"/>
  <c r="I22" i="37"/>
  <c r="J22" i="37"/>
  <c r="K22" i="37"/>
  <c r="L22" i="37"/>
  <c r="M22" i="37"/>
  <c r="N22" i="37"/>
  <c r="O22" i="37"/>
  <c r="Q22" i="37"/>
  <c r="R22" i="37"/>
  <c r="E15" i="37"/>
  <c r="F15" i="37"/>
  <c r="G15" i="37"/>
  <c r="J15" i="37"/>
  <c r="L15" i="37"/>
  <c r="M15" i="37"/>
  <c r="N15" i="37"/>
  <c r="O15" i="37"/>
  <c r="P15" i="37"/>
  <c r="R15" i="37"/>
  <c r="D11" i="37"/>
  <c r="E11" i="37"/>
  <c r="F11" i="37"/>
  <c r="G11" i="37"/>
  <c r="H11" i="37"/>
  <c r="I11" i="37"/>
  <c r="J11" i="37"/>
  <c r="K11" i="37"/>
  <c r="L11" i="37"/>
  <c r="N11" i="37"/>
  <c r="O11" i="37"/>
  <c r="P11" i="37"/>
  <c r="Q11" i="37"/>
  <c r="R11" i="37"/>
  <c r="C32" i="37"/>
  <c r="E9" i="38"/>
  <c r="H9" i="38"/>
  <c r="I9" i="38"/>
  <c r="J9" i="38"/>
  <c r="K9" i="38"/>
  <c r="L9" i="38"/>
  <c r="O9" i="38"/>
  <c r="P9" i="38"/>
  <c r="R9" i="38"/>
  <c r="N10" i="38"/>
  <c r="M10" i="38" s="1"/>
  <c r="M9" i="38" s="1"/>
  <c r="Q10" i="38"/>
  <c r="Q9" i="38" s="1"/>
  <c r="G10" i="38"/>
  <c r="G9" i="38" s="1"/>
  <c r="N10" i="37" l="1"/>
  <c r="D33" i="37"/>
  <c r="C33" i="37" s="1"/>
  <c r="O10" i="37"/>
  <c r="N9" i="38"/>
  <c r="F10" i="38"/>
  <c r="D10" i="38" l="1"/>
  <c r="F9" i="38"/>
  <c r="C10" i="38" l="1"/>
  <c r="C9" i="38" s="1"/>
  <c r="D9" i="38"/>
  <c r="D33" i="21"/>
  <c r="C33" i="21" s="1"/>
  <c r="D32" i="21"/>
  <c r="C32" i="21" s="1"/>
  <c r="D31" i="21"/>
  <c r="C31" i="21" s="1"/>
  <c r="D30" i="21"/>
  <c r="C30" i="21" s="1"/>
  <c r="D29" i="21"/>
  <c r="C29" i="21" s="1"/>
  <c r="D28" i="21"/>
  <c r="C28" i="21" s="1"/>
  <c r="D27" i="21"/>
  <c r="C27" i="21" s="1"/>
  <c r="D26" i="21"/>
  <c r="C26" i="21" s="1"/>
  <c r="D25" i="21"/>
  <c r="C25" i="21" s="1"/>
  <c r="D24" i="21"/>
  <c r="C24" i="21" s="1"/>
  <c r="D23" i="21"/>
  <c r="C23" i="21" s="1"/>
  <c r="D22" i="21"/>
  <c r="C22" i="21" s="1"/>
  <c r="D21" i="21"/>
  <c r="C21" i="21" s="1"/>
  <c r="D20" i="21"/>
  <c r="C20" i="21" s="1"/>
  <c r="D19" i="21"/>
  <c r="C19" i="21" s="1"/>
  <c r="A19" i="21"/>
  <c r="A20" i="21" s="1"/>
  <c r="A21" i="21" s="1"/>
  <c r="A22" i="21" s="1"/>
  <c r="A23" i="21" s="1"/>
  <c r="A24" i="21" s="1"/>
  <c r="A25" i="21" s="1"/>
  <c r="A26" i="21" s="1"/>
  <c r="A27" i="21" s="1"/>
  <c r="A28" i="21" s="1"/>
  <c r="A29" i="21" s="1"/>
  <c r="A30" i="21" s="1"/>
  <c r="A31" i="21" s="1"/>
  <c r="A32" i="21" s="1"/>
  <c r="A33" i="21" s="1"/>
  <c r="K17" i="21"/>
  <c r="D18" i="21"/>
  <c r="I17" i="21"/>
  <c r="H17" i="21"/>
  <c r="G17" i="21"/>
  <c r="F17" i="21"/>
  <c r="E17" i="21"/>
  <c r="L27" i="20"/>
  <c r="L26" i="20"/>
  <c r="L25" i="20"/>
  <c r="L24" i="20"/>
  <c r="L23" i="20"/>
  <c r="L22" i="20"/>
  <c r="L21" i="20"/>
  <c r="L20" i="20"/>
  <c r="L19" i="20"/>
  <c r="L18" i="20"/>
  <c r="L17" i="20"/>
  <c r="L16" i="20"/>
  <c r="L15" i="20"/>
  <c r="L14" i="20"/>
  <c r="L13" i="20"/>
  <c r="L12" i="20"/>
  <c r="G27" i="20"/>
  <c r="G26" i="20"/>
  <c r="G25" i="20"/>
  <c r="G24" i="20"/>
  <c r="G23" i="20"/>
  <c r="G22" i="20"/>
  <c r="G21" i="20"/>
  <c r="G20" i="20"/>
  <c r="G19" i="20"/>
  <c r="G18" i="20"/>
  <c r="G17" i="20"/>
  <c r="G16" i="20"/>
  <c r="G15" i="20"/>
  <c r="G14" i="20"/>
  <c r="G13" i="20"/>
  <c r="G12" i="20"/>
  <c r="J11" i="20"/>
  <c r="I11" i="20"/>
  <c r="H11" i="20"/>
  <c r="F11" i="20"/>
  <c r="E11" i="20"/>
  <c r="D11" i="20"/>
  <c r="C27" i="20"/>
  <c r="C26" i="20"/>
  <c r="C25" i="20"/>
  <c r="C24" i="20"/>
  <c r="C23" i="20"/>
  <c r="C22" i="20"/>
  <c r="C21" i="20"/>
  <c r="C20" i="20"/>
  <c r="C19" i="20"/>
  <c r="C18" i="20"/>
  <c r="C17" i="20"/>
  <c r="C16" i="20"/>
  <c r="C15" i="20"/>
  <c r="C14" i="20"/>
  <c r="C13" i="20"/>
  <c r="C12" i="20"/>
  <c r="L11" i="20" l="1"/>
  <c r="K12" i="20"/>
  <c r="K25" i="20"/>
  <c r="K24" i="20"/>
  <c r="K21" i="20"/>
  <c r="K20" i="20"/>
  <c r="K17" i="20"/>
  <c r="K16" i="20"/>
  <c r="K13" i="20"/>
  <c r="R10" i="37"/>
  <c r="C11" i="20"/>
  <c r="K14" i="20"/>
  <c r="K18" i="20"/>
  <c r="K22" i="20"/>
  <c r="K26" i="20"/>
  <c r="D17" i="21"/>
  <c r="K15" i="20"/>
  <c r="K19" i="20"/>
  <c r="K23" i="20"/>
  <c r="K27" i="20"/>
  <c r="J17" i="21"/>
  <c r="G11" i="20"/>
  <c r="C18" i="21"/>
  <c r="C17" i="21" s="1"/>
  <c r="C13" i="37"/>
  <c r="F29" i="17"/>
  <c r="D28" i="17"/>
  <c r="C28" i="17"/>
  <c r="E25" i="17"/>
  <c r="E24" i="17"/>
  <c r="F23" i="17"/>
  <c r="E23" i="17"/>
  <c r="E21" i="17"/>
  <c r="E18" i="17"/>
  <c r="F11" i="17"/>
  <c r="E11" i="17"/>
  <c r="D10" i="17"/>
  <c r="C10" i="17"/>
  <c r="E10" i="17" l="1"/>
  <c r="K11" i="20"/>
  <c r="C9" i="17"/>
  <c r="C8" i="17" s="1"/>
  <c r="E29" i="17"/>
  <c r="F10" i="17"/>
  <c r="F26" i="17"/>
  <c r="F28" i="17"/>
  <c r="E26" i="17"/>
  <c r="E31" i="17"/>
  <c r="K15" i="37"/>
  <c r="K10" i="37" s="1"/>
  <c r="F31" i="17"/>
  <c r="E28" i="17" l="1"/>
  <c r="Q15" i="37"/>
  <c r="Q10" i="37" s="1"/>
  <c r="I15" i="37"/>
  <c r="I10" i="37" s="1"/>
  <c r="C16" i="37"/>
  <c r="C12" i="37"/>
  <c r="C20" i="37"/>
  <c r="E10" i="37"/>
  <c r="C21" i="37"/>
  <c r="L10" i="37"/>
  <c r="C19" i="37"/>
  <c r="C26" i="37"/>
  <c r="C24" i="37" l="1"/>
  <c r="C29" i="37"/>
  <c r="G27" i="37"/>
  <c r="G10" i="37" s="1"/>
  <c r="C25" i="37"/>
  <c r="F27" i="37"/>
  <c r="F10" i="37" s="1"/>
  <c r="C28" i="37"/>
  <c r="C17" i="37"/>
  <c r="H15" i="37"/>
  <c r="H10" i="37" s="1"/>
  <c r="G33" i="9"/>
  <c r="G31" i="9" s="1"/>
  <c r="F33" i="9"/>
  <c r="F31" i="9" s="1"/>
  <c r="E33" i="9"/>
  <c r="E31" i="9" s="1"/>
  <c r="D33" i="9"/>
  <c r="D31" i="9" s="1"/>
  <c r="C33" i="9"/>
  <c r="C31" i="9" s="1"/>
  <c r="C26" i="9"/>
  <c r="C24" i="9" s="1"/>
  <c r="G26" i="9"/>
  <c r="G24" i="9" s="1"/>
  <c r="F26" i="9"/>
  <c r="F24" i="9" s="1"/>
  <c r="E26" i="9"/>
  <c r="E24" i="9" s="1"/>
  <c r="D26" i="9"/>
  <c r="D24" i="9" s="1"/>
  <c r="G18" i="9"/>
  <c r="G16" i="9" s="1"/>
  <c r="F18" i="9"/>
  <c r="F16" i="9" s="1"/>
  <c r="E18" i="9"/>
  <c r="E16" i="9" s="1"/>
  <c r="D18" i="9"/>
  <c r="D16" i="9" s="1"/>
  <c r="C18" i="9"/>
  <c r="C16" i="9" s="1"/>
  <c r="D10" i="9"/>
  <c r="D8" i="9" s="1"/>
  <c r="E10" i="9"/>
  <c r="E8" i="9" s="1"/>
  <c r="F10" i="9"/>
  <c r="F8" i="9" s="1"/>
  <c r="G10" i="9"/>
  <c r="G8" i="9" s="1"/>
  <c r="C10" i="9"/>
  <c r="C8" i="9" s="1"/>
  <c r="D10" i="7"/>
  <c r="D7" i="7" s="1"/>
  <c r="E10" i="7"/>
  <c r="E7" i="7" s="1"/>
  <c r="F10" i="7"/>
  <c r="F7" i="7" s="1"/>
  <c r="G10" i="7"/>
  <c r="G7" i="7" s="1"/>
  <c r="C10" i="7"/>
  <c r="C7" i="7" s="1"/>
  <c r="D17" i="6"/>
  <c r="E17" i="6"/>
  <c r="F17" i="6"/>
  <c r="G17" i="6"/>
  <c r="H17" i="6"/>
  <c r="I17" i="6"/>
  <c r="C17" i="6"/>
  <c r="D24" i="6"/>
  <c r="E24" i="6"/>
  <c r="F24" i="6"/>
  <c r="G24" i="6"/>
  <c r="H24" i="6"/>
  <c r="I24" i="6"/>
  <c r="C24" i="6"/>
  <c r="I35" i="6"/>
  <c r="H35" i="6"/>
  <c r="G35" i="6"/>
  <c r="F35" i="6"/>
  <c r="E35" i="6"/>
  <c r="D35" i="6"/>
  <c r="C35" i="6"/>
  <c r="D32" i="6"/>
  <c r="E32" i="6"/>
  <c r="F32" i="6"/>
  <c r="G32" i="6"/>
  <c r="G29" i="6" s="1"/>
  <c r="H32" i="6"/>
  <c r="H29" i="6" s="1"/>
  <c r="I32" i="6"/>
  <c r="I29" i="6" s="1"/>
  <c r="C32" i="6"/>
  <c r="D10" i="6"/>
  <c r="D8" i="6" s="1"/>
  <c r="E10" i="6"/>
  <c r="E8" i="6" s="1"/>
  <c r="F10" i="6"/>
  <c r="F8" i="6" s="1"/>
  <c r="G10" i="6"/>
  <c r="G8" i="6" s="1"/>
  <c r="H10" i="6"/>
  <c r="H8" i="6" s="1"/>
  <c r="I10" i="6"/>
  <c r="I8" i="6" s="1"/>
  <c r="C10" i="6"/>
  <c r="C8" i="6" s="1"/>
  <c r="E29" i="6" l="1"/>
  <c r="F22" i="9"/>
  <c r="D29" i="6"/>
  <c r="F29" i="6"/>
  <c r="C16" i="6"/>
  <c r="F16" i="6"/>
  <c r="C22" i="9"/>
  <c r="C27" i="37"/>
  <c r="G16" i="6"/>
  <c r="P22" i="37"/>
  <c r="P10" i="37" s="1"/>
  <c r="D27" i="17"/>
  <c r="C29" i="6"/>
  <c r="I16" i="6"/>
  <c r="E16" i="6"/>
  <c r="H16" i="6"/>
  <c r="D16" i="6"/>
  <c r="G22" i="9"/>
  <c r="C14" i="37"/>
  <c r="C11" i="37" s="1"/>
  <c r="M11" i="37"/>
  <c r="M10" i="37" s="1"/>
  <c r="C23" i="37"/>
  <c r="C22" i="37" s="1"/>
  <c r="E22" i="9"/>
  <c r="D22" i="9"/>
  <c r="F27" i="17" l="1"/>
  <c r="E27" i="17"/>
  <c r="C31" i="37" l="1"/>
  <c r="J10" i="37"/>
  <c r="D22" i="17" l="1"/>
  <c r="C18" i="37"/>
  <c r="C15" i="37" s="1"/>
  <c r="C10" i="37" s="1"/>
  <c r="D15" i="37"/>
  <c r="D10" i="37" s="1"/>
  <c r="E22" i="17" l="1"/>
  <c r="F22" i="17"/>
  <c r="D20" i="17" l="1"/>
  <c r="E20" i="17" l="1"/>
  <c r="E9" i="17" s="1"/>
  <c r="E8" i="17" s="1"/>
  <c r="F20" i="17"/>
  <c r="D9" i="17"/>
  <c r="D8" i="17" l="1"/>
  <c r="F8" i="17" s="1"/>
  <c r="F9" i="17"/>
</calcChain>
</file>

<file path=xl/sharedStrings.xml><?xml version="1.0" encoding="utf-8"?>
<sst xmlns="http://schemas.openxmlformats.org/spreadsheetml/2006/main" count="3490" uniqueCount="1173">
  <si>
    <t>Biểu mẫu số 01</t>
  </si>
  <si>
    <t>DỰ BÁO MỘT SỐ CHỈ TIÊU KINH TẾ - XÃ HỘI CHỦ YẾU GIAI ĐOẠN...</t>
  </si>
  <si>
    <t>(Dùng cho ngân sách tỉnh, thành phố trực thuộc trung ương - năm đầu thời kỳ ổn định ngân sách)</t>
  </si>
  <si>
    <t>STT</t>
  </si>
  <si>
    <t>Nội dung</t>
  </si>
  <si>
    <t>Đơn vị tính</t>
  </si>
  <si>
    <t>Mục tiêu giai đoạn trước</t>
  </si>
  <si>
    <t>Thực hiện giai đoạn trước</t>
  </si>
  <si>
    <t>Kế hoạch giai đoạn...</t>
  </si>
  <si>
    <t>Tổng giai đoạn</t>
  </si>
  <si>
    <t>Năm thứnhất</t>
  </si>
  <si>
    <t>Năm thứ hai</t>
  </si>
  <si>
    <t>Năm thứ ba</t>
  </si>
  <si>
    <t>Năm thứ tư</t>
  </si>
  <si>
    <t>Năm thứ năm</t>
  </si>
  <si>
    <t>A</t>
  </si>
  <si>
    <t>B</t>
  </si>
  <si>
    <t>Tổng sản phẩm trong nước (GRDP) theo giá hiện hành</t>
  </si>
  <si>
    <t>Triệu đồng</t>
  </si>
  <si>
    <t>Tốc độ tăng trưởng GRDP</t>
  </si>
  <si>
    <t>%</t>
  </si>
  <si>
    <t>Cơ cấu kinh tế</t>
  </si>
  <si>
    <t>-</t>
  </si>
  <si>
    <t>Nông, lâm, ngư nghiệp</t>
  </si>
  <si>
    <t>Công nghiệp, xây dựng</t>
  </si>
  <si>
    <t>Dịch vụ</t>
  </si>
  <si>
    <t>Chỉ số giá tiêu dùng (CPI)</t>
  </si>
  <si>
    <t>Tổng vốn đầu tư phát triển toàn xã hội trên địa bàn</t>
  </si>
  <si>
    <t>Tỷ lệ so với GRDP</t>
  </si>
  <si>
    <t>Vốn ngân sách nhà nước</t>
  </si>
  <si>
    <t>Triệu đồng</t>
  </si>
  <si>
    <t>Vốn tín dụng</t>
  </si>
  <si>
    <t>Vốn doanh nghiệp và dân cư</t>
  </si>
  <si>
    <t>Vốn đầu tư trực tiếp nước ngoài</t>
  </si>
  <si>
    <t>Kim ngạch xuất khẩu</t>
  </si>
  <si>
    <t>Triệu USD</t>
  </si>
  <si>
    <t>Tốc độ tăng</t>
  </si>
  <si>
    <t>Kim ngạch nhập khẩu</t>
  </si>
  <si>
    <t>Triệu USD</t>
  </si>
  <si>
    <t>Dân số</t>
  </si>
  <si>
    <t>1.000 người</t>
  </si>
  <si>
    <t>Thu nhập bình quân đầu người</t>
  </si>
  <si>
    <t>Giải quyết việc làm mới</t>
  </si>
  <si>
    <t>1.000 laođộng</t>
  </si>
  <si>
    <t>Tỷ lệ lao động qua đào tạo</t>
  </si>
  <si>
    <t>Tỷ lệ hộ nghèo</t>
  </si>
  <si>
    <t>Tỷ lệ giảm hộ nghèo</t>
  </si>
  <si>
    <t>%/năm</t>
  </si>
  <si>
    <t>Tỷ lệ xã đạt tiêu chuẩn nông thôn mới</t>
  </si>
  <si>
    <t>Số xã đạt tiêu chuẩn nông thôn mới (lũy kế)</t>
  </si>
  <si>
    <t>xã</t>
  </si>
  <si>
    <t>………….</t>
  </si>
  <si>
    <t>Ghi chú: Cột 9 không chi tiết từng năm.</t>
  </si>
  <si>
    <t>Biểu mẫu số 02</t>
  </si>
  <si>
    <t>KẾ HOẠCH TÀI CHÍNH - NGÂN SÁCH GIAI ĐOẠN 05 NĂM...</t>
  </si>
  <si>
    <t>(Dùng cho ngân sách tỉnh, thành phố trực thuộc trung ương)</t>
  </si>
  <si>
    <t>Đơn vị: Triệu đồng</t>
  </si>
  <si>
    <t>Kế hoạch giai đoạn trước</t>
  </si>
  <si>
    <t>Năm thứ nhất</t>
  </si>
  <si>
    <t>Năm thứhai</t>
  </si>
  <si>
    <t>Năm thứ ba</t>
  </si>
  <si>
    <t>TỔNG SẢN PHẨM TRONG NƯỚC (CRDP) THEO GIÁ HIỆN HÀNH</t>
  </si>
  <si>
    <t>TỔNG THU NSNN TRÊN ĐỊA BÀN</t>
  </si>
  <si>
    <t>Tỷ lệ thu NSNN so với GRDP (%)</t>
  </si>
  <si>
    <t>Tỷ lệ thu từ thuế, phí so với GRDP (%)</t>
  </si>
  <si>
    <t>Thu nội địa</t>
  </si>
  <si>
    <t>Tốc độ tăng thu (%)</t>
  </si>
  <si>
    <t>Tỷ trọng trong tổng thu NSNN trên địa bàn (%)</t>
  </si>
  <si>
    <t>Trong đó: Thu tiền sử dụng đất</t>
  </si>
  <si>
    <t>                Thu xổ số kiến thiết</t>
  </si>
  <si>
    <t>II</t>
  </si>
  <si>
    <t>Thu từ dầu thô (nếu có)</t>
  </si>
  <si>
    <t>Tốc độ tăng thu (%)</t>
  </si>
  <si>
    <t>III</t>
  </si>
  <si>
    <t>Thu từ hoạt động xuất, nhập khẩu (nếu có)</t>
  </si>
  <si>
    <t>Tốc độ tăng thu (%)</t>
  </si>
  <si>
    <t>Tỷ trọng trong tổng thu NSNN trên địa bàn (%)</t>
  </si>
  <si>
    <t>IV</t>
  </si>
  <si>
    <t>Thu viện trợ (nếu có)</t>
  </si>
  <si>
    <t>C</t>
  </si>
  <si>
    <t>TỔNG THU NSĐP</t>
  </si>
  <si>
    <t>Tốc độ tăng thu NSĐP (%)</t>
  </si>
  <si>
    <t>Tỷ lệ thu NSĐP so với GRDP (%)</t>
  </si>
  <si>
    <t>I</t>
  </si>
  <si>
    <t>Thu NSĐP được hưởng theo phân cấp</t>
  </si>
  <si>
    <t>Tốc độ tăng (%)</t>
  </si>
  <si>
    <t>Tỷ trọng trong tổng thu NSĐP (%)</t>
  </si>
  <si>
    <t>Thu bổ sung cân đối ngân sách</t>
  </si>
  <si>
    <t>Thu bổ sung có mục tiêu</t>
  </si>
  <si>
    <t>D</t>
  </si>
  <si>
    <t>TỔNG CHI NSĐP</t>
  </si>
  <si>
    <t>Tốc độ tăng thu NSĐP (%)</t>
  </si>
  <si>
    <t>Tỷ lệ chi NSĐP so với GRDP (%)</t>
  </si>
  <si>
    <t>Chi đầu tư phát triển (1)</t>
  </si>
  <si>
    <t>Tốc độ tăng (%)</t>
  </si>
  <si>
    <t>Tỷ trọng trong tổng chi NSĐP (%)</t>
  </si>
  <si>
    <t>Chi thường xuyên</t>
  </si>
  <si>
    <t>Chi trả nợ lãi các khoản do chính quyền địa phương vay</t>
  </si>
  <si>
    <t>Chi tạo nguồn, điều chỉnh tiền lương</t>
  </si>
  <si>
    <t>E</t>
  </si>
  <si>
    <t>BỘI CHI/BỘI THU NSĐP</t>
  </si>
  <si>
    <t>G</t>
  </si>
  <si>
    <t>TỔNG MỨC VAY, TRẢ NỢ CỦA NSĐP</t>
  </si>
  <si>
    <t>Hạn mức dư nợ vay tối đa của NSĐP</t>
  </si>
  <si>
    <t>Mức dư nợ đầu kỳ (năm)</t>
  </si>
  <si>
    <t>Tỷ lệ mức dư nợ đầu kỳ (năm) so với mức dư nợ vay tối đa của NSĐP (%)</t>
  </si>
  <si>
    <t>Tỷ lệ mức dư nợ đầu kỳ (năm) so với GRDP (%)</t>
  </si>
  <si>
    <t>Trả nợ gốc vay trong kỳ (năm)</t>
  </si>
  <si>
    <t>Từ nguồn vay để trả nợ gốc</t>
  </si>
  <si>
    <t>Từ nguồn bội thu NSĐP; tăng thu, tiết kiệm chi; kết dư ngân sách cấp tỉnh</t>
  </si>
  <si>
    <t>Tổng mức vay trong kỳ (năm)</t>
  </si>
  <si>
    <t>Vay để bù đắp bội chi</t>
  </si>
  <si>
    <t>Vay để trả nợ gốc</t>
  </si>
  <si>
    <t>V</t>
  </si>
  <si>
    <t>Mức dư nợ cuối kỳ (năm)</t>
  </si>
  <si>
    <t>Tỷ lệ mức dư nợ cuối kỳ (năm) so với mức dư nợ vay tối đa của NSĐP (%)</t>
  </si>
  <si>
    <t>Tỷ lệ mức dư nợ cuối kỳ (năm) so với GRDP (%)</t>
  </si>
  <si>
    <t>(2) Cột 8 không chi tiết từng năm.</t>
  </si>
  <si>
    <t>Ghi chú: </t>
  </si>
  <si>
    <t>(1)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</si>
  <si>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r>
      <t>Kế hoạch giai đoạn</t>
    </r>
    <r>
      <rPr>
        <sz val="11"/>
        <rFont val="Times New Roman"/>
        <family val="1"/>
      </rPr>
      <t> </t>
    </r>
    <r>
      <rPr>
        <b/>
        <sz val="11"/>
        <rFont val="Times New Roman"/>
        <family val="1"/>
      </rPr>
      <t>.... (2)</t>
    </r>
  </si>
  <si>
    <r>
      <t>Tốc độ tăng</t>
    </r>
    <r>
      <rPr>
        <sz val="11"/>
        <rFont val="Times New Roman"/>
        <family val="1"/>
      </rPr>
      <t> </t>
    </r>
    <r>
      <rPr>
        <i/>
        <sz val="11"/>
        <rFont val="Times New Roman"/>
        <family val="1"/>
      </rPr>
      <t>thu NSNN trên địa bàn (%)</t>
    </r>
  </si>
  <si>
    <r>
      <t>Tỷ</t>
    </r>
    <r>
      <rPr>
        <sz val="11"/>
        <rFont val="Times New Roman"/>
        <family val="1"/>
      </rPr>
      <t> </t>
    </r>
    <r>
      <rPr>
        <i/>
        <sz val="11"/>
        <rFont val="Times New Roman"/>
        <family val="1"/>
      </rPr>
      <t>trọng trong tổng thu NSNN trên địa bàn (%)</t>
    </r>
  </si>
  <si>
    <r>
      <t>Thu bổ</t>
    </r>
    <r>
      <rPr>
        <sz val="11"/>
        <rFont val="Times New Roman"/>
        <family val="1"/>
      </rPr>
      <t> </t>
    </r>
    <r>
      <rPr>
        <b/>
        <sz val="11"/>
        <rFont val="Times New Roman"/>
        <family val="1"/>
      </rPr>
      <t>sung từ ngân sách cấp trên</t>
    </r>
  </si>
  <si>
    <t>Biểu mẫu số 03</t>
  </si>
  <si>
    <t>DỰ KIẾN PHƯƠNG ÁN PHÂN BỔ KẾ HOẠCH ĐẦU TƯ CÔNG TRUNG HẠN VỐN NSNN GIAI ĐOẠN 05 NĂM...</t>
  </si>
  <si>
    <t>(Dùng cho ngân sách các cấp chính quyền địa phương)</t>
  </si>
  <si>
    <t>Nhu cầu kế hoạch đầu tư công trung hạn vốn NSNN giai đoạn 05 năm…(2)</t>
  </si>
  <si>
    <t>Dự kiến kế hoạch đầu tư công trung hạn vốn NSNN giai đoạn 05 năm ….(2)</t>
  </si>
  <si>
    <t>Ghi chú</t>
  </si>
  <si>
    <t>Tổng số</t>
  </si>
  <si>
    <t>Ngân sách cấp tỉnh (huyện)</t>
  </si>
  <si>
    <t>Ngân sách huyện (xã)</t>
  </si>
  <si>
    <t>TỔNG SỐ</t>
  </si>
  <si>
    <t>Trong đó:</t>
  </si>
  <si>
    <t>Vốn trong nước</t>
  </si>
  <si>
    <t>Vốn nước ngoài</t>
  </si>
  <si>
    <t>CHI ĐẦU TƯ PHÁT TRIỂN</t>
  </si>
  <si>
    <t>Đầu tư từ nguồn thu sử dụng đất</t>
  </si>
  <si>
    <t>Đầu tư từ nguồn thu xổ số kiến thiết</t>
  </si>
  <si>
    <t>Vốn cân đối địa phương theo tiêu chí, định mức</t>
  </si>
  <si>
    <t>Bội chi/ bội thu NSĐP (1)</t>
  </si>
  <si>
    <t>CHI ĐẦU TƯ CÁC CHƯƠNG TRÌNH MỤC TIÊU</t>
  </si>
  <si>
    <t>Các chương trình mục tiêu quốc gia</t>
  </si>
  <si>
    <t>a</t>
  </si>
  <si>
    <t>Chương trình mục tiêu quốc gia...</t>
  </si>
  <si>
    <t>b</t>
  </si>
  <si>
    <t>Chương trình mục tiêu quốc gia …</t>
  </si>
  <si>
    <t>Phân loại như trên</t>
  </si>
  <si>
    <t>...</t>
  </si>
  <si>
    <t>…</t>
  </si>
  <si>
    <t>Các chương trình mục tiêu</t>
  </si>
  <si>
    <t>Chương trình mục tiêu …</t>
  </si>
  <si>
    <t>Chương trình mục tiêu...</t>
  </si>
  <si>
    <t>Phân loại như trên</t>
  </si>
  <si>
    <t>DỰ PHÒNG THEO LUẬT ĐẦU TƯ CÔNG</t>
  </si>
  <si>
    <t>Vốn trong nước</t>
  </si>
  <si>
    <t>Ghi chú: (1) Theo quy định tại Điều 7 Luật NSNN, ngân sách huyện, xã không có bội chi ngân sách địa phương;</t>
  </si>
  <si>
    <t>(2) Ngân sách cấp xã không phải lập chỉ tiêu cột 2, 3, 5, 6.</t>
  </si>
  <si>
    <t>Biểu mẫu số 04</t>
  </si>
  <si>
    <t>TỔNG HỢP DỰ KIẾN KẾ HOẠCH ĐẦU TƯ CÔNG TRUNG HẠN VỐN NSNN CỦA CÁC CƠ QUAN, ĐƠN VỊ VÀ ĐỊA PHƯƠNG GIAI ĐOẠN 05 NĂM...</t>
  </si>
  <si>
    <t>Tên đơn vị</t>
  </si>
  <si>
    <t>Trong đó</t>
  </si>
  <si>
    <t>Đầu tư theo ngành, lĩnh vực của các cơ quan, đơn vị và cân đối NSĐP</t>
  </si>
  <si>
    <t>Chương trình mục tiêu quốc gia</t>
  </si>
  <si>
    <t>Chương trình mục tiêu</t>
  </si>
  <si>
    <t>Cơ quan A</t>
  </si>
  <si>
    <t>Tổ chức B</t>
  </si>
  <si>
    <t>......</t>
  </si>
  <si>
    <t>Huyện A</t>
  </si>
  <si>
    <t>Quận B</t>
  </si>
  <si>
    <t>Thành phố C</t>
  </si>
  <si>
    <t>Thị xã D</t>
  </si>
  <si>
    <t>…….</t>
  </si>
  <si>
    <t>Xã A</t>
  </si>
  <si>
    <t>Phường B</t>
  </si>
  <si>
    <t>Thị trấn C</t>
  </si>
  <si>
    <t>…………</t>
  </si>
  <si>
    <t>Biểu mẫu số 05</t>
  </si>
  <si>
    <t>DANH MỤC CHƯƠNG TRÌNH, DỰ ÁN DỰ KIẾN BỐ TRÍ KẾ HOẠCH ĐẦU TƯ CÔNG TRUNG HẠN VỐN TRONG NƯỚC GIAI ĐOẠN 05 NĂM...</t>
  </si>
  <si>
    <t>Danh mục dự án</t>
  </si>
  <si>
    <t>Địa điểm xây dựng</t>
  </si>
  <si>
    <t>Năng lực thiết kế</t>
  </si>
  <si>
    <t>Thời gian khởi công - hoàn thành</t>
  </si>
  <si>
    <t>Quyết định đầu tư</t>
  </si>
  <si>
    <t>Nhu cầu kế hoạch đầu tư công trung hạn vốn trong nước</t>
  </si>
  <si>
    <t>Dự kiến kế hoạch đầu tư công trung hạn vốn trong nước</t>
  </si>
  <si>
    <t>Số Quyết định, ngày, tháng, năm ban hành</t>
  </si>
  <si>
    <t>Tổng mức đầu tư</t>
  </si>
  <si>
    <t>Tổng số (tất cả các nguồn vốn)</t>
  </si>
  <si>
    <t>Trong đó: NSTW</t>
  </si>
  <si>
    <t>NGÀNH, LĨNH VỰC, CHƯƠNG TRÌNH….</t>
  </si>
  <si>
    <t>CƠ QUAN, ĐƠN VỊ, HUYỆN (XÃ) ….</t>
  </si>
  <si>
    <t>Chuẩn bị đầu tư</t>
  </si>
  <si>
    <t>Dự án A</t>
  </si>
  <si>
    <t>Thực hiện dự án</t>
  </si>
  <si>
    <t>Dự án chuyển tiếp từ giai đoạn 5 năm … sang giai đoạn 5 năm …</t>
  </si>
  <si>
    <t>Dự án B</t>
  </si>
  <si>
    <t>…………..</t>
  </si>
  <si>
    <t>Dự án khởi công mới trong giai đoạn 5 năm ….</t>
  </si>
  <si>
    <t>Dự án C</t>
  </si>
  <si>
    <t>…..</t>
  </si>
  <si>
    <t>Phân loại như trên</t>
  </si>
  <si>
    <t>NGÀNH, LĨNH VỰC, CHƯƠNG TRÌNH…</t>
  </si>
  <si>
    <t>Phân loại như mục A nêu trên</t>
  </si>
  <si>
    <t>……….</t>
  </si>
  <si>
    <t>Biểu mẫu số 06</t>
  </si>
  <si>
    <t>DANH MỤC CHƯƠNG TRÌNH, DỰ ÁN DỰ KIẾN BỐ TRÍ KẾ HOẠCH ĐẦU TƯ CÔNG TRUNG HẠN VỐN NƯỚC NGOÀI (VỐN ODA VÀ VỐN VAY ƯU ĐÃI CỦA CÁC NHÀ TÀI TRỢ NƯỚC NGOÀI) GIAI ĐOẠN 05 NĂM...</t>
  </si>
  <si>
    <t>Nhu cầu kế hoạch đầu tư công trung hạn</t>
  </si>
  <si>
    <t>Dự kiến kế hoạch đầu tư công trung hạn</t>
  </si>
  <si>
    <t>Số Quyết định, ngày tháng, năm ban hành</t>
  </si>
  <si>
    <t>Vốn đối ứng</t>
  </si>
  <si>
    <t>Vốn nước ngoài (tính theo đồng Việt Nam)</t>
  </si>
  <si>
    <t>Vốn nước ngoài (theo Hiệp định)</t>
  </si>
  <si>
    <t>Trong đó: Ngân sách trung ương</t>
  </si>
  <si>
    <t>Tính bằng ngoại tệ</t>
  </si>
  <si>
    <t>Quy đổi ra đồng Việt Nam</t>
  </si>
  <si>
    <t>Ngân sách trung ương</t>
  </si>
  <si>
    <t>Nguồn vốn khác</t>
  </si>
  <si>
    <t>NGÀNH, LĨNH VỰC, CHƯƠNG TRÌNH…..</t>
  </si>
  <si>
    <t>CƠ QUAN, ĐƠN VỊ, HUYỆN (XÃ)….</t>
  </si>
  <si>
    <t> Dự án A</t>
  </si>
  <si>
    <t>Dự án chuyển tiếp từ giai đoạn 5 năm … sang giai đoạn 5 năm ….</t>
  </si>
  <si>
    <t>…………….</t>
  </si>
  <si>
    <t>Biểu mẫu số 07</t>
  </si>
  <si>
    <t>DỰ KIẾN CÂN ĐỐI NGÂN SÁCH ĐỊA PHƯƠNG GIAI ĐOẠN 03 NĂM...</t>
  </si>
  <si>
    <t>(Dùng cho ngân sách tỉnh, thành phố trực thuộc trung ương)</t>
  </si>
  <si>
    <t>Dự toán năm N-1</t>
  </si>
  <si>
    <t>Ước thực hiện năm N-1</t>
  </si>
  <si>
    <t>So sánh</t>
  </si>
  <si>
    <t>Dự toán ngân sách năm N (2)</t>
  </si>
  <si>
    <t>Dự kiến ngân sách năm N+1</t>
  </si>
  <si>
    <t>Dự kiến ngân sách năm N+2</t>
  </si>
  <si>
    <t>Tuyệt đối</t>
  </si>
  <si>
    <t>Tương đối</t>
  </si>
  <si>
    <t>3= 2-1</t>
  </si>
  <si>
    <t>4= 2/1</t>
  </si>
  <si>
    <t>TỔNG NGUỒN THU NSĐP</t>
  </si>
  <si>
    <t>Thu NSĐP được hưởng theo phân cấp</t>
  </si>
  <si>
    <t>Thu bổ sung từ ngân sách cấp trên</t>
  </si>
  <si>
    <t>Thu bổ sung cân đối ngân sách</t>
  </si>
  <si>
    <t>Thu từ quỹ dự trữ tài chính</t>
  </si>
  <si>
    <t>Thu kết dư</t>
  </si>
  <si>
    <t>Thu chuyển nguồn từ năm trước chuyển sang</t>
  </si>
  <si>
    <t>Tổng chi cân đối ngân sách địa phương</t>
  </si>
  <si>
    <t>Chi trả nợ lãi các khoản do chính quyền địa phương vay</t>
  </si>
  <si>
    <t>Chi bổ sung quỹ dự trữ tài chính</t>
  </si>
  <si>
    <t>Dự phòng ngân sách</t>
  </si>
  <si>
    <t>Chi các chương trình mục tiêu</t>
  </si>
  <si>
    <t>Chi các chương trình mục tiêu quốc gia</t>
  </si>
  <si>
    <t>Chi các chương trình mục tiêu, nhiệm vụ</t>
  </si>
  <si>
    <t>Chi chuyển nguồn sang năm sau</t>
  </si>
  <si>
    <t>BỘI CHI NSĐP/BỘI THU NSĐP</t>
  </si>
  <si>
    <t>TỔNG MỨC VAY, TRẢ NỢ CỦA NSĐP</t>
  </si>
  <si>
    <t>Hạn mức dư nợ vay tối đa của NSĐP</t>
  </si>
  <si>
    <t>Mức dư nợ đầu kỳ (năm)</t>
  </si>
  <si>
    <t>Trả nợ gốc vay của NSĐP</t>
  </si>
  <si>
    <t>Từ nguồn bội thu, tăng thu, tiết kiệm chi, kết dư ngân sách cấp tỉnh</t>
  </si>
  <si>
    <t>Tổng mức vay của NSĐP</t>
  </si>
  <si>
    <t>Vay để bù đắp bội chi</t>
  </si>
  <si>
    <t>Vay để trả nợ gốc</t>
  </si>
  <si>
    <t>(2) Năm N là năm dự toán ngân sách; theo đó, các năm N-1, N+1 và N+2 là năm trước, năm sau và năm sau nữa của năm dự toán ngân sách.</t>
  </si>
  <si>
    <t>Biểu mẫu số 08</t>
  </si>
  <si>
    <t>DỰ KIẾN THU NGÂN SÁCH NHÀ NƯỚC THEO LĨNH VỰC GIAI ĐOẠN 03 NĂM...</t>
  </si>
  <si>
    <t>(Dùng cho ngân sách tỉnh, thành phố trực thuộc Trung ương)</t>
  </si>
  <si>
    <t>Nội dung</t>
  </si>
  <si>
    <t>Dự toán ngân sách năm N</t>
  </si>
  <si>
    <t>Dự kiến ngân sách năm N+1</t>
  </si>
  <si>
    <t>Dự kiến ngân sách năm N+2</t>
  </si>
  <si>
    <t>3=2/1</t>
  </si>
  <si>
    <t>TỔNG THU NGÂN SÁCH NHÀ NƯỚC</t>
  </si>
  <si>
    <t>Tỷ lệ thu NSNN so với CRDP (%)</t>
  </si>
  <si>
    <t>Tỷ lệ thu từ thuế, phí so với GRDP (%)</t>
  </si>
  <si>
    <t>Tốc độ tăng thu (%)</t>
  </si>
  <si>
    <t>Tỷ trọng trong tổng thu NSNN (%)</t>
  </si>
  <si>
    <t>Thu từ khu vực doanh nghiệp nhà nước do trung ương quản lý (1)</t>
  </si>
  <si>
    <t>Thu từ khu vực doanh nghiệp nhà nước do địa phương quản lý (2)</t>
  </si>
  <si>
    <t>Thu từ khu vực doanh nghiệp có vốn đầu tư nước ngoài (3)</t>
  </si>
  <si>
    <t>Thu từ khu vực kinh tế ngoài quốc doanh (4)</t>
  </si>
  <si>
    <t>Thuế thu nhập cá nhân</t>
  </si>
  <si>
    <t>Thuế bảo vệ môi trường</t>
  </si>
  <si>
    <t>Lệ phí trước bạ</t>
  </si>
  <si>
    <t>Thu tiền sử dụng đất</t>
  </si>
  <si>
    <t>Thu từ hoạt động xổ số kiến thiết</t>
  </si>
  <si>
    <t>Thu hồi vốn, thu cổ tức, lợi nhuận sau thuế, chênh lệch thu, chi NHNN (5)</t>
  </si>
  <si>
    <t>Thu từ dầu thô</t>
  </si>
  <si>
    <t>Thu từ hoạt động xuất, nhập khẩu</t>
  </si>
  <si>
    <t>Thu viện trợ</t>
  </si>
  <si>
    <t>Ghi chú:</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</si>
  <si>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</si>
  <si>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</si>
  <si>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</si>
  <si>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</si>
  <si>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chênh lệch thu, chi Ngân hàng Nhà nước chỉ áp dụng đối với thành phố Hà Nội.</t>
  </si>
  <si>
    <t>Biểu mẫu số 09</t>
  </si>
  <si>
    <t>DỰ KIẾN CÂN ĐỐI NGUỒN THU, CHI NGÂN SÁCH CẤP TỈNH VÀ NGÂN SÁCH HUYỆN GIAI ĐOẠN 03 NĂM...</t>
  </si>
  <si>
    <t>Dự toán năm N-1</t>
  </si>
  <si>
    <t>Ước thực hiện năm N-1</t>
  </si>
  <si>
    <t>Dự toán ngân sách năm N (1)</t>
  </si>
  <si>
    <t>NGÂN SÁCH CẤP TỈNH</t>
  </si>
  <si>
    <t>Nguồn thu ngân sách</t>
  </si>
  <si>
    <t>Thu ngân sách được hưởng theo phân cấp</t>
  </si>
  <si>
    <t>Thu bổ sung từ ngân sách cấp trên</t>
  </si>
  <si>
    <t>Thu kết dư</t>
  </si>
  <si>
    <t>Chi ngân sách</t>
  </si>
  <si>
    <t>Chi thuộc nhiệm vụ của ngân sách cấp tỉnh</t>
  </si>
  <si>
    <t>Chi bổ sung cho ngân sách cấp dưới</t>
  </si>
  <si>
    <t>Chi bổ sung cân đối ngân sách</t>
  </si>
  <si>
    <t>Chi bổ sung có mục tiêu</t>
  </si>
  <si>
    <t>Bội chi NSĐP/Bội thu NSĐP</t>
  </si>
  <si>
    <t>NGÂN SÁCH HUYỆN</t>
  </si>
  <si>
    <t>Chi ngân sách</t>
  </si>
  <si>
    <t>Chi thuộc nhiệm vụ của ngân sách huyện</t>
  </si>
  <si>
    <t>Chi bổ sung cho ngân sách cấp dưới</t>
  </si>
  <si>
    <r>
      <rPr>
        <b/>
        <i/>
        <sz val="11"/>
        <rFont val="Times New Roman"/>
        <family val="1"/>
      </rPr>
      <t>Ghi chú:</t>
    </r>
    <r>
      <rPr>
        <i/>
        <sz val="11"/>
        <rFont val="Times New Roman"/>
        <family val="1"/>
      </rPr>
      <t xml:space="preserve"> (1) Năm N là năm dự toán ngân sách; theo đó, các năm N-1, N+1 và N+2 là năm trước, năm sau và năm sau nữa của năm dự toán ngân sách.</t>
    </r>
  </si>
  <si>
    <t>Biểu mẫu số 10</t>
  </si>
  <si>
    <t>DỰ KIẾN CHI NGÂN SÁCH CẤP TỈNH THEO CƠ CẤU CHI GIAI ĐOẠN 03 NĂM...</t>
  </si>
  <si>
    <t>TỔNG CHI NGÂN SÁCH CẤP TỈNH</t>
  </si>
  <si>
    <t>CHI BỔ SUNG CHO NGÂN SÁCH HUYỆN</t>
  </si>
  <si>
    <t>Chi bổ sung cân đối ngân sách</t>
  </si>
  <si>
    <t>CHI NGÂN SÁCH CẤP TỈNH THEO LĨNH VỰC</t>
  </si>
  <si>
    <t>Chi đầu tư cho các dự án</t>
  </si>
  <si>
    <t>Chi các chương trình mục tiêu, nhiệm vụ</t>
  </si>
  <si>
    <t>Chi đầu tư và hỗ trợ vốn cho các doanh nghiệp cung cấp sản phẩm, dịch vụ công ích do Nhà nước đặt hàng, các tổ chức kinh tế, các tổ chức tài chính của địa phương theo quy định của pháp luật.</t>
  </si>
  <si>
    <t>Chi thường xuyên</t>
  </si>
  <si>
    <r>
      <t>(2) Năm N là năm dự toán ngân sách; theo đó, các năm N-1,</t>
    </r>
    <r>
      <rPr>
        <sz val="11"/>
        <rFont val="Times New Roman"/>
        <family val="1"/>
      </rPr>
      <t> </t>
    </r>
    <r>
      <rPr>
        <i/>
        <sz val="11"/>
        <rFont val="Times New Roman"/>
        <family val="1"/>
      </rPr>
      <t>N+1 và N+2 là năm trước, năm sau và năm sau nữa của năm dự toán ngân sách.</t>
    </r>
  </si>
  <si>
    <r>
      <t>Ghi chú:</t>
    </r>
    <r>
      <rPr>
        <i/>
        <sz val="11"/>
        <rFont val="Times New Roman"/>
        <family val="1"/>
      </rPr>
      <t/>
    </r>
  </si>
  <si>
    <t> (1) Năm đầu thời kỳ ấn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</si>
  <si>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Biểu mẫu số 11</t>
  </si>
  <si>
    <t>DỰ KIẾN KẾ HOẠCH ĐẦU TƯ VỐN NGÂN SÁCH ĐỊA PHƯƠNG GIAI ĐOẠN 03 NĂM...</t>
  </si>
  <si>
    <t>(Dùng cho ngân sách tỉnh, thành phố trực thuộc trung ương)</t>
  </si>
  <si>
    <t>Đơn vị: Triệu đồng</t>
  </si>
  <si>
    <t>Kế hoạch năm N-1</t>
  </si>
  <si>
    <t>Dự kiến kế hoạch đầu tư giai đoạn….</t>
  </si>
  <si>
    <t>Dự toán ngân sách năm N (3)</t>
  </si>
  <si>
    <t>CHI ĐẦU TƯ CỦA NGÂN SÁCH CẤP TỈNH VÀ NGÂN SÁCH HUYỆN (1)</t>
  </si>
  <si>
    <t>Ngân sách cấp tỉnh (2)</t>
  </si>
  <si>
    <t>Đầu tư từ nguồn thu xổ số kiến thiết</t>
  </si>
  <si>
    <t>c</t>
  </si>
  <si>
    <t>Vốn cân đối địa phương theo tiêu chí, định mức</t>
  </si>
  <si>
    <t>Bội chi/ bội thu NSĐP</t>
  </si>
  <si>
    <t>Ngân sách huyện</t>
  </si>
  <si>
    <t>Đầu tư từ nguồn thu xổ số kiến thiết (nếu có)</t>
  </si>
  <si>
    <t>Vốn cân đối địa phương theo tiêu chí, định mức</t>
  </si>
  <si>
    <t>- Vốn trong nước</t>
  </si>
  <si>
    <t>- Vốn nước ngoài</t>
  </si>
  <si>
    <t>Chương trình mục tiêu quốc gia...</t>
  </si>
  <si>
    <t>Các chương trình mục tiêu….</t>
  </si>
  <si>
    <t>Vốn nước ngoài</t>
  </si>
  <si>
    <t>(2)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</si>
  <si>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(3) Năm N là năm dự toán ngân sách; theo đó, các năm N-1, N+1 và N+2 là năm trước, năm sau và năm sau nữa của năm dự toán ngân sách.</t>
  </si>
  <si>
    <r>
      <t>Đầu tư</t>
    </r>
    <r>
      <rPr>
        <sz val="11"/>
        <rFont val="Times New Roman"/>
        <family val="1"/>
      </rPr>
      <t> </t>
    </r>
    <r>
      <rPr>
        <i/>
        <sz val="11"/>
        <rFont val="Times New Roman"/>
        <family val="1"/>
      </rPr>
      <t>từ nguồn thu sử dụng đất</t>
    </r>
  </si>
  <si>
    <r>
      <t>Đầu tư từ nguồn thu sử</t>
    </r>
    <r>
      <rPr>
        <sz val="11"/>
        <rFont val="Times New Roman"/>
        <family val="1"/>
      </rPr>
      <t> </t>
    </r>
    <r>
      <rPr>
        <i/>
        <sz val="11"/>
        <rFont val="Times New Roman"/>
        <family val="1"/>
      </rPr>
      <t>dụng đất</t>
    </r>
  </si>
  <si>
    <t>(1) Chưa bao gồm chi đầu tư cho các chương trình mục tiêu quốc gia và các chương trình mục tiêu tại mục II.</t>
  </si>
  <si>
    <t>Biểu mẫu số 12</t>
  </si>
  <si>
    <t>Nội dung (1)</t>
  </si>
  <si>
    <t>Dự toán năm...</t>
  </si>
  <si>
    <t>Ước thực hiện năm...</t>
  </si>
  <si>
    <t>Tương đối (%)</t>
  </si>
  <si>
    <t>3=2-1</t>
  </si>
  <si>
    <t>4=2/1</t>
  </si>
  <si>
    <t>Thu NSĐP được hưởng theo phân cấp</t>
  </si>
  <si>
    <t>Thu NSĐP hưởng 100%</t>
  </si>
  <si>
    <t>Thu NSĐP hưởng từ các khoản thu phân chia</t>
  </si>
  <si>
    <t>Thu bổ sung từ ngân sách cấp trên</t>
  </si>
  <si>
    <t>Thu từ quỹ dự trữ tài chính</t>
  </si>
  <si>
    <t>Tổng chi cân đối NSĐP</t>
  </si>
  <si>
    <t>Chi đầu tư phát triển</t>
  </si>
  <si>
    <t>CHI TRẢ NỢ GỐC CỦA NSĐP</t>
  </si>
  <si>
    <t>TỔNG MỨC VAY CỦA NSĐP</t>
  </si>
  <si>
    <t>Vay để trả nợ gốc</t>
  </si>
  <si>
    <r>
      <t>Vay</t>
    </r>
    <r>
      <rPr>
        <sz val="11"/>
        <rFont val="Times New Roman"/>
        <family val="1"/>
      </rPr>
      <t> </t>
    </r>
    <r>
      <rPr>
        <b/>
        <sz val="11"/>
        <rFont val="Times New Roman"/>
        <family val="1"/>
      </rPr>
      <t>để bù đắp bội chi</t>
    </r>
  </si>
  <si>
    <r>
      <t>Ghi chú:</t>
    </r>
    <r>
      <rPr>
        <i/>
        <sz val="11"/>
        <rFont val="Times New Roman"/>
        <family val="1"/>
      </rPr>
      <t> (1)Theo quy định tại Điều 7, Điều 11 Luật NSNN, ngân sách huyện, xã không có nhiệm vụ chi trả nợ lãi vay, thu - chi quỹ dự trữ tài chính, bội chi NSĐP, vay và chi</t>
    </r>
    <r>
      <rPr>
        <sz val="11"/>
        <rFont val="Times New Roman"/>
        <family val="1"/>
      </rPr>
      <t> </t>
    </r>
    <r>
      <rPr>
        <i/>
        <sz val="11"/>
        <rFont val="Times New Roman"/>
        <family val="1"/>
      </rPr>
      <t>trả nợ gốc.</t>
    </r>
  </si>
  <si>
    <t>Biểu mẫu số 13</t>
  </si>
  <si>
    <t>So sánh (%)</t>
  </si>
  <si>
    <t>Tổng thu NSNN</t>
  </si>
  <si>
    <t>Thu NSĐP</t>
  </si>
  <si>
    <t>5=3/1</t>
  </si>
  <si>
    <t>6=4/2</t>
  </si>
  <si>
    <t>TỔNG THU NSNN</t>
  </si>
  <si>
    <t>Thu từ khu vực DNNN do trung ương quản lý (1)</t>
  </si>
  <si>
    <t>(Chi tiết theo sắc thuế)</t>
  </si>
  <si>
    <t>Thu từ khu vực DNNN do địa phương quản lý (2)</t>
  </si>
  <si>
    <t>Thu từ khu vực doanh nghiệp có vốn đầu tư nước ngoài(3)</t>
  </si>
  <si>
    <t>(Chi tiết theo sắc thuế)</t>
  </si>
  <si>
    <t>Thu từ khu vực kinh tế ngoài quốc doanh (4)</t>
  </si>
  <si>
    <t>Thuế BVMT thu từ hàng hóa sản xuất, kinh doanh trong nước</t>
  </si>
  <si>
    <t>Thuế BVMT thu từ hàng hóa nhập khẩu</t>
  </si>
  <si>
    <t>Lệ phí trước bạ</t>
  </si>
  <si>
    <t>Thu phí, lệ phí</t>
  </si>
  <si>
    <t>Phí và lệ phí trung ương</t>
  </si>
  <si>
    <t>Phí và lệ phí huyện</t>
  </si>
  <si>
    <t>Phí và lệ phí xã, phường</t>
  </si>
  <si>
    <t>Thuế sử dụng đất nông nghiệp</t>
  </si>
  <si>
    <t>Thuế sử dụng đất phi nông nghiệp</t>
  </si>
  <si>
    <t>Tiền cho thuê đất, thuê mặt nước</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</si>
  <si>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</si>
  <si>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</si>
  <si>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</si>
  <si>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</si>
  <si>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</si>
  <si>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(5)</t>
  </si>
  <si>
    <t>Chênh lệch thu chi Ngân hàng Nhà nước (5)</t>
  </si>
  <si>
    <t>Thu từ hoạt động xuất, nhập khẩu</t>
  </si>
  <si>
    <t>Thuế GTGT thu từ hàng hóa nhập khẩu</t>
  </si>
  <si>
    <t>Thuế xuất khẩu</t>
  </si>
  <si>
    <t>Thuế nhập khẩu</t>
  </si>
  <si>
    <t>Thuế TTĐB thu từ hàng hóa nhập khẩu</t>
  </si>
  <si>
    <t>Thuế BVMT thu từ hàng hóa nhập khẩu</t>
  </si>
  <si>
    <t>Thu khác</t>
  </si>
  <si>
    <t>Thu viện trợ</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</si>
  <si>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</si>
  <si>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 thu từ dầu thô, thu từ hoạt động xuất, nhập khẩu. Thu chênh lệch thu, chi Ngân hàng Nhà nước chỉ áp dụng đối với thành phố Hà Nội.</t>
  </si>
  <si>
    <r>
      <t>Phí và lệ phí</t>
    </r>
    <r>
      <rPr>
        <sz val="11"/>
        <rFont val="Times New Roman"/>
        <family val="1"/>
      </rPr>
      <t> </t>
    </r>
    <r>
      <rPr>
        <i/>
        <sz val="11"/>
        <rFont val="Times New Roman"/>
        <family val="1"/>
      </rPr>
      <t>tỉnh</t>
    </r>
  </si>
  <si>
    <t>Biểu mẫu số 14</t>
  </si>
  <si>
    <t>Tương đối (%)</t>
  </si>
  <si>
    <t>CHI CÂN ĐỐI NSĐP</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</si>
  <si>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</si>
  <si>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</si>
  <si>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</si>
  <si>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</si>
  <si>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</si>
  <si>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</si>
  <si>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</si>
  <si>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</si>
  <si>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</si>
  <si>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VI</t>
  </si>
  <si>
    <t>Chi tạo nguồn, điều chỉnh tiền lương</t>
  </si>
  <si>
    <t>CHI CÁC CHƯƠNG TRÌNH MỤC TIÊU</t>
  </si>
  <si>
    <t>(Chi tiết theo từng Chương trình mục tiêu quốc gia)</t>
  </si>
  <si>
    <t>(Chi tiết theo từng chương trình mục tiêu, nhiệm vụ)</t>
  </si>
  <si>
    <t>CHI CHUYỂN NGUỒN SANG NĂM SAU</t>
  </si>
  <si>
    <r>
      <t>Ghi chú: </t>
    </r>
    <r>
      <rPr>
        <i/>
        <sz val="11"/>
        <rFont val="Times New Roman"/>
        <family val="1"/>
      </rPr>
      <t>(1) Theo quy định tại Điều 7, Điều 11 và Điều 39 Luật NSNN, ngân sách huyện, xã không có nhiệm vụ chi</t>
    </r>
    <r>
      <rPr>
        <sz val="11"/>
        <rFont val="Times New Roman"/>
        <family val="1"/>
      </rPr>
      <t> </t>
    </r>
    <r>
      <rPr>
        <i/>
        <sz val="11"/>
        <rFont val="Times New Roman"/>
        <family val="1"/>
      </rPr>
      <t>nghiên cứu khoa học và công nghệ, chi trả</t>
    </r>
    <r>
      <rPr>
        <sz val="11"/>
        <rFont val="Times New Roman"/>
        <family val="1"/>
      </rPr>
      <t> </t>
    </r>
    <r>
      <rPr>
        <i/>
        <sz val="11"/>
        <rFont val="Times New Roman"/>
        <family val="1"/>
      </rPr>
      <t>lãi vay, chi bổ sung quỹ dự trữ tài chính.</t>
    </r>
  </si>
  <si>
    <t>Biểu mẫu số 15</t>
  </si>
  <si>
    <t>So sánh (3)</t>
  </si>
  <si>
    <t>Tương đối (%)</t>
  </si>
  <si>
    <t>TỔNG NGUỒN THU NSĐP</t>
  </si>
  <si>
    <t>Thu chuyển nguồn từ năm trước chuyển sang</t>
  </si>
  <si>
    <t>Chi trả nợ lãi các khoản do chính quyền địa phương vay (2)</t>
  </si>
  <si>
    <t>Chi bổ sung quỹ dự trữ tài chính (2)</t>
  </si>
  <si>
    <t>Chi các chương trình mục tiêu</t>
  </si>
  <si>
    <t>Chi chuyển nguồn sang năm sau</t>
  </si>
  <si>
    <t>BỘI CHI NSĐP/BỘI THU NSĐP (2)</t>
  </si>
  <si>
    <t>CHI TRẢ NỢ GỐC CỦA NSĐP (2)</t>
  </si>
  <si>
    <t>Từ nguồn bội thu, tăng thu, tiết kiệm chi, kết dư ngân sách cấp tỉnh</t>
  </si>
  <si>
    <t>TỔNG MỨC VAY CỦA NSĐP (2)</t>
  </si>
  <si>
    <t>Vay để trả nợ gốc</t>
  </si>
  <si>
    <t>(2) Theo quy định tại Điều 7, Điều 11 Luật NSNN, ngân sách huyện, xã không có nhiệm vụ chi trả nợ lãi vay, thu - chi quỹ dự trữ tài chính, bội chi NSĐP, vay và chi trả nợ gốc.</t>
  </si>
  <si>
    <t>(3) Đối với các chỉ tiêu thu NSĐP, so sánh dự toán năm kế hoạch với ước thực hiện năm hiện hành. Đối với các chỉ tiêu chi NSĐP, so sánh dự toán năm kế hoạch với dự toán năm hiện hành.</t>
  </si>
  <si>
    <r>
      <t>TỔNG</t>
    </r>
    <r>
      <rPr>
        <sz val="11"/>
        <rFont val="Times New Roman"/>
        <family val="1"/>
      </rPr>
      <t> </t>
    </r>
    <r>
      <rPr>
        <b/>
        <sz val="11"/>
        <rFont val="Times New Roman"/>
        <family val="1"/>
      </rPr>
      <t>CHI</t>
    </r>
    <r>
      <rPr>
        <sz val="11"/>
        <rFont val="Times New Roman"/>
        <family val="1"/>
      </rPr>
      <t> </t>
    </r>
    <r>
      <rPr>
        <b/>
        <sz val="11"/>
        <rFont val="Times New Roman"/>
        <family val="1"/>
      </rPr>
      <t>NSĐP</t>
    </r>
  </si>
  <si>
    <t>Biểu mẫu số 16</t>
  </si>
  <si>
    <t>Tổng thuNSNN</t>
  </si>
  <si>
    <t>Thu NSĐP</t>
  </si>
  <si>
    <t>Thu từ khu vực DNNN do trung ương quản lý (1)</t>
  </si>
  <si>
    <t>Thu từ khu vực DNNN do địa phương quản lý (2)</t>
  </si>
  <si>
    <t>Thuế bảo vệ môi trường</t>
  </si>
  <si>
    <t>Thuế BVMT thu từ hàng hóa sản xuất, kinh doanh trong nước</t>
  </si>
  <si>
    <t>Lệ phí trước bạ</t>
  </si>
  <si>
    <t>Phí và lệ phí trung ương</t>
  </si>
  <si>
    <t>Phí và lệ phí tỉnh</t>
  </si>
  <si>
    <t>Phí và lệ phí huyện</t>
  </si>
  <si>
    <t>Thuế sử dụng đất phi nông nghiệp</t>
  </si>
  <si>
    <t>Thu từ hoạt động xổ số kiến thiết</t>
  </si>
  <si>
    <t>Lợi nhuận được chia của Nhà nước và lợi nhuận sau thuế còn lại sau khi trích lập các quỹ của doanh nghiệp nhà nước (5)</t>
  </si>
  <si>
    <t>Chênh lệch thu chi Ngân hàng Nhà nước (5)</t>
  </si>
  <si>
    <t>Thuế GTGT thu từ hàng hóa nhập khẩu</t>
  </si>
  <si>
    <t>Thuế xuất khẩu</t>
  </si>
  <si>
    <t>Thuế TTĐB thu từ hàng hóa nhập khẩu</t>
  </si>
  <si>
    <t>Thuế BVMT thu từ hàng hóa nhập khẩu</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</si>
  <si>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</si>
  <si>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 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</si>
  <si>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</si>
  <si>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Thu tiền sử dụng đất</t>
  </si>
  <si>
    <t>Biểu mẫu số 17</t>
  </si>
  <si>
    <t>Trong đó: Chia theo lĩnh vực</t>
  </si>
  <si>
    <t>Chi khoa học và công nghệ (2)</t>
  </si>
  <si>
    <t>CHI CHUYỂN NGUỒN SANG NĂM SAU</t>
  </si>
  <si>
    <t>(2) Theo quy định tại Điều 7, Điều 11 và Điều 39 Luật NSNN, ngân sách huyện, xã không có nhiệm vụ chi nghiên cứu khoa học và công nghệ, chi trả lãi vay, chi bổ sung quỹ dự trữ tài chính.</t>
  </si>
  <si>
    <r>
      <t>Chi đầu tư từ</t>
    </r>
    <r>
      <rPr>
        <sz val="11"/>
        <color rgb="FF333333"/>
        <rFont val="Times New Roman"/>
        <family val="1"/>
      </rPr>
      <t> </t>
    </r>
    <r>
      <rPr>
        <i/>
        <sz val="11"/>
        <color rgb="FF333333"/>
        <rFont val="Times New Roman"/>
        <family val="1"/>
      </rPr>
      <t>nguồn thu tiền sử dụng đất</t>
    </r>
  </si>
  <si>
    <r>
      <t>Ghi chú:</t>
    </r>
    <r>
      <rPr>
        <i/>
        <sz val="11"/>
        <color rgb="FF333333"/>
        <rFont val="Times New Roman"/>
        <family val="1"/>
      </rPr>
      <t> </t>
    </r>
  </si>
  <si>
    <t>(1)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</si>
  <si>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Biểu mẫu số 18</t>
  </si>
  <si>
    <t>BỘI CHI VÀ PHƯƠNG ÁN VAY - TRẢ NỢ NGÂN SÁCH ĐỊA PHƯƠNG NĂM...</t>
  </si>
  <si>
    <t>THU NSĐP</t>
  </si>
  <si>
    <t>BỘI CHI NSĐP/BỘI THU NSĐP</t>
  </si>
  <si>
    <t>HẠN MỨC DƯ NỢ VAY TỐI ĐA CỦA NSĐP THEO QUY ĐỊNH</t>
  </si>
  <si>
    <t>KẾ HOẠCH VAY, TRẢ NỢ GỐC</t>
  </si>
  <si>
    <t>Tổng dư nợ đầu năm</t>
  </si>
  <si>
    <t>Tỷ lệ mức dư nợ đầu kỳ so với mức dư nợ vay tối đa của ngân sách địa phương (%)</t>
  </si>
  <si>
    <t>Trái phiếu chính quyền địa phương</t>
  </si>
  <si>
    <t>Vay lại từ nguồn Chính phủ vay ngoài nước</t>
  </si>
  <si>
    <t>Vay trong nước khác</t>
  </si>
  <si>
    <t>Trả nợ gốc vay trong năm</t>
  </si>
  <si>
    <t>Theo nguồn vốn vay</t>
  </si>
  <si>
    <t>Vốn khác</t>
  </si>
  <si>
    <t>Theo nguồn trả nợ</t>
  </si>
  <si>
    <t>Từ nguồn vay để trả nợ gốc</t>
  </si>
  <si>
    <t>Bội thu NSĐP</t>
  </si>
  <si>
    <t>Tăng thu, tiết kiệm chi</t>
  </si>
  <si>
    <t>Kết dư ngân sách cấp tỉnh</t>
  </si>
  <si>
    <t>Tổng mức vay trong năm</t>
  </si>
  <si>
    <t>Theo mục đích vay</t>
  </si>
  <si>
    <t>Theo nguồn vay</t>
  </si>
  <si>
    <t>Vốn trong nước khác</t>
  </si>
  <si>
    <t>Tổng dư nợ cuối năm</t>
  </si>
  <si>
    <t>Tỷ lệ mức dư nợ cuối kỳ so với mức dư nợ vay tối đa của ngân sách địa phương (%)</t>
  </si>
  <si>
    <t>Vốn khác</t>
  </si>
  <si>
    <t>TRẢ NỢ LÃI, PHÍ</t>
  </si>
  <si>
    <t>Vay lại từ nguồn Chính phủ vay ngoài nước</t>
  </si>
  <si>
    <r>
      <t>Ước</t>
    </r>
    <r>
      <rPr>
        <sz val="11"/>
        <rFont val="Times New Roman"/>
        <family val="1"/>
      </rPr>
      <t> </t>
    </r>
    <r>
      <rPr>
        <b/>
        <sz val="11"/>
        <rFont val="Times New Roman"/>
        <family val="1"/>
      </rPr>
      <t>thực hiện năm...</t>
    </r>
  </si>
  <si>
    <r>
      <t>Dự</t>
    </r>
    <r>
      <rPr>
        <sz val="11"/>
        <rFont val="Times New Roman"/>
        <family val="1"/>
      </rPr>
      <t> </t>
    </r>
    <r>
      <rPr>
        <b/>
        <sz val="11"/>
        <rFont val="Times New Roman"/>
        <family val="1"/>
      </rPr>
      <t>toán năm...</t>
    </r>
  </si>
  <si>
    <t>Biểu mẫu số 19</t>
  </si>
  <si>
    <t>(Dùng cho ngân sách tỉnh, huyện)</t>
  </si>
  <si>
    <t>NGÂN SÁCH CẤP TỈNH (HUYỆN)</t>
  </si>
  <si>
    <t>Thu từ quỹ dự trữ tài chính (1)</t>
  </si>
  <si>
    <t>Chi thuộc nhiệm vụ của ngân sách cấp tỉnh (huyện)</t>
  </si>
  <si>
    <t>NGÂN SÁCH HUYỆN (XÃ)</t>
  </si>
  <si>
    <t>Chi thuộc nhiệm vụ của ngân sách cấp huyện (xã)</t>
  </si>
  <si>
    <t>Chi bổ sung cho ngân sách cấp dưới (2)</t>
  </si>
  <si>
    <t>(2) Ngân sách xã không có nhiệm vụ chi bổ sung cho ngân sách cấp dưới.</t>
  </si>
  <si>
    <t> (1) Theo quy định tại Điều 7, Điều 11 Luật NSNN, ngân sách huyện không có thu từ quỹ dự trữ tài chính, bội chi NSĐP.</t>
  </si>
  <si>
    <t>Biểu mẫu số 20</t>
  </si>
  <si>
    <t>Tên đơn vị (1)</t>
  </si>
  <si>
    <t>Bao gồm</t>
  </si>
  <si>
    <t>Tổng số</t>
  </si>
  <si>
    <t>Thu từ hoạt động XNK</t>
  </si>
  <si>
    <t>Thu từ dầu thô</t>
  </si>
  <si>
    <t>9=5/1</t>
  </si>
  <si>
    <t>10=6/2</t>
  </si>
  <si>
    <t>11=7/3</t>
  </si>
  <si>
    <t>12=8/4</t>
  </si>
  <si>
    <t>TỔNG SỐ (2)</t>
  </si>
  <si>
    <t>………</t>
  </si>
  <si>
    <t>(2) Thu NSNN trên địa bàn huyện, xã không có thu từ dầu thô, thu từ hoạt động xuất, nhập khẩu. Các chỉ tiêu cột 3, 4, 7, 8 chỉ ghi dòng tổng số.</t>
  </si>
  <si>
    <r>
      <t>Ghi chú:</t>
    </r>
    <r>
      <rPr>
        <sz val="11"/>
        <rFont val="Times New Roman"/>
        <family val="1"/>
      </rPr>
      <t/>
    </r>
  </si>
  <si>
    <t> (1) Thu ngân sách nhà nước trên địa bàn tỉnh chi tiết đến từng huyện; thu ngân sách nhà nước trên địa bàn huyện chi tiết đến từng xã.</t>
  </si>
  <si>
    <t>Biểu mẫu số 21</t>
  </si>
  <si>
    <t>Biểu mẫu số 22</t>
  </si>
  <si>
    <t>ĐÁNH GIÁ THỰC HIỆN CHI NGÂN SÁCH ĐỊA PHƯƠNG, CHI NGÂN SÁCH CẤP TỈNH (HUYỆN) VÀ CHI NGÂN SÁCH HUYỆN (XÃ) THEO CƠ CẤU CHI NĂM...</t>
  </si>
  <si>
    <t>Ngân sách địa phương</t>
  </si>
  <si>
    <t>1=2+3</t>
  </si>
  <si>
    <t>4=5+6</t>
  </si>
  <si>
    <t>7=4/1</t>
  </si>
  <si>
    <t>8=5/2</t>
  </si>
  <si>
    <t>9=6/3</t>
  </si>
  <si>
    <t>Chi đầu tư từ nguồn thu xổ số kiến thiết</t>
  </si>
  <si>
    <r>
      <t xml:space="preserve">Ghi chú: </t>
    </r>
    <r>
      <rPr>
        <i/>
        <sz val="12"/>
        <color rgb="FF000000"/>
        <rFont val="Times New Roman"/>
        <family val="1"/>
      </rPr>
      <t>(1) Theo quy định tại Điều 7, Điều 11 và Điều 39 Luật NSNN, ngân sách huyện, xã không có nhiệm vụ chi nghiên cứu khoa học và công nghệ, chi trả lãi vay, chi bổ sung quỹ dự trữ tài chính.</t>
    </r>
  </si>
  <si>
    <t>Biểu mẫu số 23</t>
  </si>
  <si>
    <t>ĐÁNH GIÁ THỰC HIỆN CHI NGÂN SÁCH CẤP TỈNH (HUYỆN, XÃ) THEO LĨNH VỰC NĂM...</t>
  </si>
  <si>
    <t>CHI BỔ SUNG CÂN ĐỐI CHO NGÂN SÁCH CẤP DƯỚI (1)</t>
  </si>
  <si>
    <t>CHI NGÂN SÁCH CẤP TỈNH (HUYỆN, XÃ) THEO LĨNH VỰC</t>
  </si>
  <si>
    <t xml:space="preserve">Chi đầu tư phát triển </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</si>
  <si>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</si>
  <si>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</si>
  <si>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</si>
  <si>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</si>
  <si>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</si>
  <si>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</si>
  <si>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</si>
  <si>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</si>
  <si>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</si>
  <si>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</si>
  <si>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</si>
  <si>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thường xuyên khác</t>
  </si>
  <si>
    <t>(2) Theo quy định tại Điều 7, Điều 11 và Điều 39 Luật NSNN, ngân sách huyện, xã không có nhiệm vụ chi nghiên cứu khoa học và công nghệ, chi trả lãi vay, chi bổ sung quỹ dự trữ tài chính.</t>
  </si>
  <si>
    <t>(1) Ngân sách xã không có nhiệm vụ chi bổ sung cân đối cho ngân sách cấp dưới.</t>
  </si>
  <si>
    <t>Biểu mẫu số 24</t>
  </si>
  <si>
    <t>ĐÁNH GIÁ THỰC HIỆN CHI NGÂN SÁCH CẤP TỈNH (HUYỆN, XÃ) TỪNG CƠ QUAN, TỔ CHỨC THEO LĨNH VỰC NĂM...</t>
  </si>
  <si>
    <t>Chi trả nợ lãi do chính quyền địa phương vay (1)</t>
  </si>
  <si>
    <t>Chi bổ sung quỹ dự trữ tài chính (1)</t>
  </si>
  <si>
    <t>Chi chương trình MTQG</t>
  </si>
  <si>
    <t>Chi chuyển nguồn sang ngân sách năm sau</t>
  </si>
  <si>
    <t>CÁC CƠ QUAN, TỔ CHỨC</t>
  </si>
  <si>
    <t>………..</t>
  </si>
  <si>
    <t>CHI TRẢ NỢ LÃI CÁC KHOẢN DO CHÍNH QUYỀN ĐỊA PHƯƠNG VAY (1)</t>
  </si>
  <si>
    <t>CHI BỔ SUNG QUỸ DỰ TRỮ TÀI CHÍNH (1)</t>
  </si>
  <si>
    <t>CHI BỔ SUNG CÓ MỤC TIÊU DO NGÂN SÁCH CẤP DƯỚI (2)</t>
  </si>
  <si>
    <t>CHI CHUYỂN NGUỒN SANG NGÂN SÁCH NĂM SAU</t>
  </si>
  <si>
    <t>(2) Ngân sách xã không có nhiệm vụ chi bổ sung có mục tiêu cho ngân sách cấp dưới.</t>
  </si>
  <si>
    <t xml:space="preserve">Ghi chú: </t>
  </si>
  <si>
    <t>(1) Theo quy định tại Điều 7, Điều 11 Luật NSNN, ngân sách huyện, xã không có nhiệm vụ chi trả lãi vay, chi bổ sung quỹ dự trữ tài chính.</t>
  </si>
  <si>
    <t>Biểu mẫu số 25</t>
  </si>
  <si>
    <t>ĐÁNH GIÁ THỰC HIỆN CHI ĐẦU TƯ PHÁT TRIỂN CỦA NGÂN SÁCH CẤP TỈNH (HUYỆN, XÃ) CHO TỪNG CƠ QUAN, TỔ CHỨC THEO LĨNH VỰC NĂM...</t>
  </si>
  <si>
    <t>Chi giao thông</t>
  </si>
  <si>
    <t>Chi nông nghiệp, lâm nghiệp, thủy lợi, thủy sản</t>
  </si>
  <si>
    <t>……</t>
  </si>
  <si>
    <t>Biểu mẫu số 26</t>
  </si>
  <si>
    <t>ĐÁNH GIÁ THỰC HIỆN CHI THƯỜNG XUYÊN CỦA NGÂN SÁCH CẤP TỈNH (HUYỆN, XÃ) CHO TỪNG CƠ QUAN, TỔ CHỨC THEO LĨNH VỰC NĂM...</t>
  </si>
  <si>
    <t>Biểu mẫu số 27</t>
  </si>
  <si>
    <t>ĐÁNH GIÁ THỰC HIỆN CHI CÂN ĐỐI NGÂN SÁCH TỪNG HUYỆN (XÃ) NĂM...</t>
  </si>
  <si>
    <t>Đơn vị: triệu đồng</t>
  </si>
  <si>
    <t>Dự toán chi NSĐP năm…..</t>
  </si>
  <si>
    <t>Ước thực hiện chi NSĐP năm…..</t>
  </si>
  <si>
    <t>Chi đầu tư từ nguồn vốn trong nước</t>
  </si>
  <si>
    <t>Chi đầu tư từ nguồn thu XSKT (nếu có)</t>
  </si>
  <si>
    <t>Chi giáo dục, đào tạo và dạy nghề</t>
  </si>
  <si>
    <t>21=11/1</t>
  </si>
  <si>
    <t>22=12/2</t>
  </si>
  <si>
    <t>23=13/3</t>
  </si>
  <si>
    <t>24=14/4</t>
  </si>
  <si>
    <t>25=15/5</t>
  </si>
  <si>
    <t>26=16/6</t>
  </si>
  <si>
    <t>27=17/7</t>
  </si>
  <si>
    <t>28=18/8</t>
  </si>
  <si>
    <t>29=19/9</t>
  </si>
  <si>
    <t>30=20/10</t>
  </si>
  <si>
    <t>Thành phố C</t>
  </si>
  <si>
    <t>……..</t>
  </si>
  <si>
    <t>Thị trấn C</t>
  </si>
  <si>
    <t>(2) Theo quy định tại Điều 39 Luật NSNN, ngân sách huyện, xã không có nhiệm vụ chi nghiên cứu khoa học và công nghệ.</t>
  </si>
  <si>
    <t>(1) Chi ngân sách tỉnh chi tiết đến từng huyện; chi ngân sách huyện chi tiết đến từng xã</t>
  </si>
  <si>
    <t>Biểu mẫu số 28</t>
  </si>
  <si>
    <t>TÌNH HÌNH THỰC HIỆN KẾ HOẠCH TÀI CHÍNH CÁC QUỸ TÀI CHÍNH NHÀ NƯỚC NGOÀI NGÂN SÁCH DO ĐỊA PHƯƠNG QUẢN LÝ NĂM...</t>
  </si>
  <si>
    <t>Tên quỹ</t>
  </si>
  <si>
    <r>
      <t xml:space="preserve">Số dư nguồn đến ngày 31/12/ … </t>
    </r>
    <r>
      <rPr>
        <sz val="12"/>
        <color rgb="FF000000"/>
        <rFont val="Times New Roman"/>
        <family val="1"/>
      </rPr>
      <t>(năm trước)</t>
    </r>
  </si>
  <si>
    <t>Kế hoạch năm...</t>
  </si>
  <si>
    <r>
      <t xml:space="preserve">Số dư nguồn đến 31/12/ … </t>
    </r>
    <r>
      <rPr>
        <sz val="12"/>
        <color rgb="FF000000"/>
        <rFont val="Times New Roman"/>
        <family val="1"/>
      </rPr>
      <t>(năm hiện hành)</t>
    </r>
  </si>
  <si>
    <t>Tổng nguồn vốn phát sinh trong năm</t>
  </si>
  <si>
    <t>Tổng sử dụng nguồn vốn trong năm</t>
  </si>
  <si>
    <t>Chênh lệch nguồn trong năm</t>
  </si>
  <si>
    <r>
      <t xml:space="preserve">Trong đó: Hỗ trợ từ NSĐP </t>
    </r>
    <r>
      <rPr>
        <sz val="12"/>
        <color rgb="FF000000"/>
        <rFont val="Times New Roman"/>
        <family val="1"/>
      </rPr>
      <t>(nếu có)</t>
    </r>
  </si>
  <si>
    <t>5=1+2-4</t>
  </si>
  <si>
    <t>9=6-8</t>
  </si>
  <si>
    <t>10= 1+6-8</t>
  </si>
  <si>
    <t>Quỹ A</t>
  </si>
  <si>
    <t>Quỹ B</t>
  </si>
  <si>
    <t>Quỹ C</t>
  </si>
  <si>
    <t>Biểu mẫu số 29</t>
  </si>
  <si>
    <t>ĐÁNH GIÁ THỰC HIỆN THU DỊCH VỤ CỦA ĐƠN VỊ SỰ NGHIỆP CÔNG NĂM...</t>
  </si>
  <si>
    <t>(KHÔNG BAO GỒM NGUỒN NSNN)</t>
  </si>
  <si>
    <t>Sự nghiệp giáo dục - đào tạo và dạy nghề</t>
  </si>
  <si>
    <t>Sự nghiệp giáo dục</t>
  </si>
  <si>
    <t>Sự nghiệp đào tạo và dạy nghề</t>
  </si>
  <si>
    <t>Sự nghiệp khoa học và công nghệ</t>
  </si>
  <si>
    <t>Sự nghiệp y tế</t>
  </si>
  <si>
    <t>Sự nghiệp văn hóa thông tin</t>
  </si>
  <si>
    <t>Sự nghiệp phát thanh truyền hình</t>
  </si>
  <si>
    <t>Sự nghiệp thể dục thể thao</t>
  </si>
  <si>
    <t>…………………..</t>
  </si>
  <si>
    <t>Biểu mẫu số 30</t>
  </si>
  <si>
    <t>CÂN ĐỐI NGUỒN THU, CHI DỰ TOÁN NGÂN SÁCH CẤP TỈNH (HUYỆN) VÀ NGÂN SÁCH HUYỆN (XÃ) NĂM....</t>
  </si>
  <si>
    <t xml:space="preserve">Nguồn thu ngân sách </t>
  </si>
  <si>
    <t>Bội chi NSĐP/Bội thu NSĐP (1)</t>
  </si>
  <si>
    <t xml:space="preserve">Chi ngân sách </t>
  </si>
  <si>
    <t>Chi bổ sung cho ngân sách cấp dưới (2)</t>
  </si>
  <si>
    <t>(2) Ngân sách xã không có nhiệm vụ chi bổ sung cho ngân sách cấp dưới.</t>
  </si>
  <si>
    <r>
      <t>Ghi chú:</t>
    </r>
    <r>
      <rPr>
        <i/>
        <sz val="12"/>
        <color rgb="FF000000"/>
        <rFont val="Times New Roman"/>
        <family val="1"/>
      </rPr>
      <t xml:space="preserve"> </t>
    </r>
  </si>
  <si>
    <t>(1) Theo quy định tại Điều 7, Điều 11 Luật NSNN, ngân sách huyện không có thu từ quỹ dự trữ tài chính, bội chi NSĐP.</t>
  </si>
  <si>
    <t>Biểu mẫu số 31</t>
  </si>
  <si>
    <t>DỰ TOÁN THU NGÂN SÁCH NHÀ NƯỚC TRÊN ĐỊA BÀN TỪNG HUYỆN (XÃ) NĂM...</t>
  </si>
  <si>
    <t>TỔNG SỐ  (2)</t>
  </si>
  <si>
    <t>….</t>
  </si>
  <si>
    <t>(1) Thu ngân sách nhà nước trên địa bàn tỉnh chi tiết đến từng huyện; thu ngân sách nhà nước trên địa bàn huyện chi tiết đến từng xã.</t>
  </si>
  <si>
    <t>Biểu mẫu số 32</t>
  </si>
  <si>
    <t>Biểu mẫu số 33</t>
  </si>
  <si>
    <t xml:space="preserve">Chi khoa học và công nghệ </t>
  </si>
  <si>
    <t xml:space="preserve">Chi các chương trình mục tiêu, nhiệm vụ </t>
  </si>
  <si>
    <t>Biểu mẫu số 34</t>
  </si>
  <si>
    <t>DỰ TOÁN CHI NGÂN SÁCH CẤP TỈNH (HUYỆN, XÃ) THEO LĨNH VỰC NĂM...</t>
  </si>
  <si>
    <t>Dự toán</t>
  </si>
  <si>
    <t xml:space="preserve">Chi đầu tư phát triển (2) </t>
  </si>
  <si>
    <t xml:space="preserve">Chi hoạt động của cơ quan quản lý nhà nước, đảng, đoàn thể </t>
  </si>
  <si>
    <t>Chi đầu tư và hỗ trợ vốn cho các doanh nghiệp cung cấp sản phẩm, dịch vụ công ích do Nhà nước đặt hàng, các tổ chức kinh tế,</t>
  </si>
  <si>
    <t>Chi khoa học và công nghệ (3)</t>
  </si>
  <si>
    <t>Chi trả nợ lãi các khoản do chính quyền địa phương vay (3)</t>
  </si>
  <si>
    <t>Chi bổ sung quỹ dự trữ tài chính (3)</t>
  </si>
  <si>
    <t>(3) Theo quy định tại Điều 7, Điều 11 và Điều 39 Luật NSNN, ngân sách huyện, xã không có nhiệm vụ chi nghiên cứu khoa học và công nghệ, chi trả lãi vay, chi bổ sung quỹ dự trữ tài chính.</t>
  </si>
  <si>
    <t>Biểu mẫu số 35</t>
  </si>
  <si>
    <t>CHI DỰ PHÒNG NGÂN SÁCH</t>
  </si>
  <si>
    <t>CHI TẠO NGUỒN, ĐIỀU CHỈNH TIỀN LƯƠNG</t>
  </si>
  <si>
    <t>VII</t>
  </si>
  <si>
    <t>Biểu mẫu số 36</t>
  </si>
  <si>
    <t>DỰ TOÁN CHI ĐẦU TƯ PHÁT TRIỂN CỦA NGÂN SÁCH CẤP TỈNH (HUYỆN, XÃ) CHO TỪNG CƠ QUAN, TỔ CHỨC THEO LĨNH VỰC NĂM...</t>
  </si>
  <si>
    <t>Biểu mẫu số 37</t>
  </si>
  <si>
    <t>Biểu mẫu số 38</t>
  </si>
  <si>
    <t>Biểu mẫu số 39</t>
  </si>
  <si>
    <t>Biểu mẫu số 40</t>
  </si>
  <si>
    <t>Biểu mẫu số 41</t>
  </si>
  <si>
    <t>Biểu mẫu số 42</t>
  </si>
  <si>
    <t>Biểu mẫu số 43</t>
  </si>
  <si>
    <t>Biểu mẫu số 44</t>
  </si>
  <si>
    <t>Biểu mẫu số 45</t>
  </si>
  <si>
    <t>Biểu mẫu số 46</t>
  </si>
  <si>
    <t>Biểu mẫu số 47</t>
  </si>
  <si>
    <t>Biểu mẫu số 48</t>
  </si>
  <si>
    <t>Biểu mẫu số 49</t>
  </si>
  <si>
    <t>Biểu mẫu số 50</t>
  </si>
  <si>
    <t>Biểu mẫu số 51</t>
  </si>
  <si>
    <t>Biểu mẫu số 52</t>
  </si>
  <si>
    <t>Biểu mẫu số 53</t>
  </si>
  <si>
    <t>Biểu mẫu số 54</t>
  </si>
  <si>
    <t>Đầu tư phát triển</t>
  </si>
  <si>
    <t>Kinh phí sự nghiệp</t>
  </si>
  <si>
    <t>Vốn ngoài nước</t>
  </si>
  <si>
    <t>2=5+12</t>
  </si>
  <si>
    <t>3=8+15</t>
  </si>
  <si>
    <t>4=5+8</t>
  </si>
  <si>
    <t>5=6+7</t>
  </si>
  <si>
    <t>8=9+10</t>
  </si>
  <si>
    <t>11=12+15</t>
  </si>
  <si>
    <t>12=13+14</t>
  </si>
  <si>
    <t>15=16+17</t>
  </si>
  <si>
    <t>Ngân sách cấp tỉnh (huyện, xã)</t>
  </si>
  <si>
    <t>……………</t>
  </si>
  <si>
    <r>
      <t xml:space="preserve">Ghi chú: </t>
    </r>
    <r>
      <rPr>
        <i/>
        <sz val="12"/>
        <color rgb="FF000000"/>
        <rFont val="Times New Roman"/>
        <family val="1"/>
      </rPr>
      <t>(1) Chi Chương trình mục tiêu quốc gia ngân sách tỉnh chi tiết đến từng cơ quan, tổ chức và từng huyện. Chi Chương trình mục tiêu quốc gia ngân sách huyện chi tiết đến từng xã. Chi Chương trình mục tiêu quốc gia ngân sách xã chi tiết đến từng cơ quan, tổ chức.</t>
    </r>
  </si>
  <si>
    <t>Chia ra</t>
  </si>
  <si>
    <t>Số bổ sung cân đối từ ngân sách cấp trên</t>
  </si>
  <si>
    <t>Số bổ sung thực hiện cải cách tiền lương</t>
  </si>
  <si>
    <t>TỶ LỆ PHẦN TRĂM (%) PHÂN CHIA CÁC KHOẢN THU GIỮA NGÂN SÁCH CÁC CẤP CHÍNH QUYỀN ĐỊA PHƯƠNG NĂM...</t>
  </si>
  <si>
    <t>(Dùng cho ngân sách tỉnh - năm đầu thời kỳ ổn định ngân sách)</t>
  </si>
  <si>
    <t>Đơn vị: %</t>
  </si>
  <si>
    <t>Chi tiết theo sắc thuế</t>
  </si>
  <si>
    <t>Thuế giá trị gia tăng</t>
  </si>
  <si>
    <t>Thuế thu nhập doanh nghiệp</t>
  </si>
  <si>
    <t>Bổ sung vốn đầu tư để thực hiện các chương trình mục tiêu, nhiệm vụ</t>
  </si>
  <si>
    <t>Bổ sung thực hiện các chương trình mục tiêu quốc gia</t>
  </si>
  <si>
    <t>DỰ TOÁN BỔ SUNG CÓ MỤC TIÊU TỪ NGÂN SÁCH CẤP TỈNH (HUYỆN) CHO NGÂN SÁCH TỪNG HUYỆN (XÃ) NĂM...</t>
  </si>
  <si>
    <t>Bổ sung vốn sự nghiệp thực hiện các chế độ, chính sách, nhiệm vụ</t>
  </si>
  <si>
    <t>1=2+3+4</t>
  </si>
  <si>
    <t>Ghi chú: (1) Bổ sung có mục tiêu từ ngân sách cấp tỉnh chi tiết đến từng huyện. Bổ sung có mục tiêu từ ngân sách huyện chi tiết đến từng xã.</t>
  </si>
  <si>
    <t>DỰ TOÁN BỔ SUNG CÓ MỤC TIÊU VỐN ĐẦU TƯ TỪ NGÂN SÁCH CẤP TỈNH (HUYỆN) CHO NGÂN SÁCH TỪNG HUYỆN (XÃ) ĐỂ THỰC HIỆN CÁC CHƯƠNG TRÌNH MỤC TIÊU NĂM...</t>
  </si>
  <si>
    <t>Chương trình...</t>
  </si>
  <si>
    <t>7=8+9</t>
  </si>
  <si>
    <r>
      <t>Ghi chú:</t>
    </r>
    <r>
      <rPr>
        <i/>
        <sz val="12"/>
        <color rgb="FF000000"/>
        <rFont val="Times New Roman"/>
        <family val="1"/>
      </rPr>
      <t xml:space="preserve"> (1) Chi bổ sung có mục tiêu từ ngân sách tỉnh chi tiết đến từng huyện; chi bổ sung có mục tiêu từ ngân sách huyện chi tiết đến từng xã.</t>
    </r>
  </si>
  <si>
    <t>DỰ TOÁN BỔ SUNG CÓ MỤC TIÊU VỐN SỰ NGHIỆP TỪ NGÂN SÁCH CẤP TỈNH (HUYỆN) CHO NGÂN SÁCH TỪNG HUYỆN (XÃ)</t>
  </si>
  <si>
    <t>ĐỂ THỰC HIỆN CÁC CHẾ ĐỘ, NHIỆM VỤ VÀ CHÍNH SÁCH THEO QUY ĐỊNH NĂM...</t>
  </si>
  <si>
    <t>Chính sách ….</t>
  </si>
  <si>
    <t>....</t>
  </si>
  <si>
    <r>
      <t xml:space="preserve">Ghi chú: </t>
    </r>
    <r>
      <rPr>
        <i/>
        <sz val="12"/>
        <color rgb="FF000000"/>
        <rFont val="Times New Roman"/>
        <family val="1"/>
      </rPr>
      <t>(1) Chi bổ sung có mục tiêu từ ngân sách tỉnh chi tiết đến từng huyện; Chi bổ sung có mục tiêu từ ngân sách huyện chi tiết đến từng xã.</t>
    </r>
  </si>
  <si>
    <t>KẾ HOẠCH TÀI CHÍNH CỦA CÁC QUỸ TÀI CHÍNH NHÀ NƯỚC NGOÀI NGÂN SÁCH DO ĐỊA PHƯƠNG QUẢN LÝ NĂM ...</t>
  </si>
  <si>
    <r>
      <t xml:space="preserve">Dư nguồn đến ngày 31/12/… </t>
    </r>
    <r>
      <rPr>
        <sz val="12"/>
        <color rgb="FF000000"/>
        <rFont val="Times New Roman"/>
        <family val="1"/>
      </rPr>
      <t>(năm trước)</t>
    </r>
  </si>
  <si>
    <r>
      <t xml:space="preserve">Số dư nguồn đến ngày 31/12/… </t>
    </r>
    <r>
      <rPr>
        <sz val="12"/>
        <color rgb="FF000000"/>
        <rFont val="Times New Roman"/>
        <family val="1"/>
      </rPr>
      <t>(năm hiện hành)</t>
    </r>
  </si>
  <si>
    <t>Kế hoạch năm…..</t>
  </si>
  <si>
    <r>
      <t xml:space="preserve">Dự kiến dư nguồn đến ngày 31/12/… </t>
    </r>
    <r>
      <rPr>
        <sz val="12"/>
        <color rgb="FF000000"/>
        <rFont val="Times New Roman"/>
        <family val="1"/>
      </rPr>
      <t>(năm sau)</t>
    </r>
  </si>
  <si>
    <t>Trong đó: Hỗ trợ từ NSĐP (nếu có)</t>
  </si>
  <si>
    <t>5=2-4</t>
  </si>
  <si>
    <t>6=1+2-4</t>
  </si>
  <si>
    <t>10=7-9</t>
  </si>
  <si>
    <t>11=6+7-9</t>
  </si>
  <si>
    <t>Giá trị khối lượng thực hiện từ khởi công đến 31/12/…</t>
  </si>
  <si>
    <t>Lũy kế vốn đã bố trí đến 31/12/….</t>
  </si>
  <si>
    <t>Tổng mức đầu tư được duyệt</t>
  </si>
  <si>
    <t>Chia theo nguồn vốn</t>
  </si>
  <si>
    <t>Ngoài nước</t>
  </si>
  <si>
    <t>KẾ HOẠCH THU DỊCH VỤ CỦA ĐƠN VỊ SỰ NGHIỆP CÔNG NĂM...</t>
  </si>
  <si>
    <t>QUYẾT TOÁN CÂN ĐỐI NGÂN SÁCH ĐỊA PHƯƠNG NĂM...</t>
  </si>
  <si>
    <t>Quyết toán</t>
  </si>
  <si>
    <t xml:space="preserve">Thu bổ sung từ ngân sách cấp trên </t>
  </si>
  <si>
    <t xml:space="preserve">Tổng chi cân đối NSĐP </t>
  </si>
  <si>
    <t>BỘI CHI NSĐP/BỘI THU NSĐP/KẾT DƯ NSĐP</t>
  </si>
  <si>
    <t>CHI TRẢ NỢ GỐC CỦA NSĐP</t>
  </si>
  <si>
    <t>TỔNG MỨC DƯ NỢ VAY CUỐI NĂM CỦA NSĐP</t>
  </si>
  <si>
    <r>
      <t xml:space="preserve">Ghi chú: </t>
    </r>
    <r>
      <rPr>
        <i/>
        <sz val="12"/>
        <color rgb="FF000000"/>
        <rFont val="Times New Roman"/>
        <family val="1"/>
      </rPr>
      <t>(1) Theo quy định tại Điều 7, Điều 11 và Điều 39 Luật NSNN, ngân sách huyện, xã không có nhiệm vụ chi nghiên cứu khoa học và công nghệ, trả lãi vay, chi bổ sung quỹ dự trữ tài chính, bội chi NSĐP, vay và trả nợ gốc vay.</t>
    </r>
  </si>
  <si>
    <t>QUYẾT TOÁN CÂN ĐỐI NGUỒN THU, CHI NGÂN SÁCH CẤP TỈNH (HUYỆN) VÀ NGÂN SÁCH HUYỆN (XÃ) NĂM...</t>
  </si>
  <si>
    <t>Bổ sung cân đối ngân sách</t>
  </si>
  <si>
    <t>Bổ sung có mục tiêu</t>
  </si>
  <si>
    <t>Chi trả nợ gốc từ nguồn bội thu, tăng thu, tiết kiệm, kết dư ngân sách cấp tỉnh (1)</t>
  </si>
  <si>
    <t>Bội chi NSĐP/Kết dư NSĐP (1)</t>
  </si>
  <si>
    <t>Kết dư</t>
  </si>
  <si>
    <t>(1) Theo quy định tại Điều 7, Điều 11 Luật NSNN, ngân sách huyện không có thu từ quỹ dự trữ tài chính, chi trả nợ gốc và bội chi NSĐP.</t>
  </si>
  <si>
    <t>QUYẾT TOÁN NGUỒN THU NGÂN SÁCH NHÀ NƯỚC TRÊN ĐỊA BÀN THEO LĨNH VỰC NĂM...</t>
  </si>
  <si>
    <t>TỔNG NGUỒN THU NSNN (A+B+C+D)</t>
  </si>
  <si>
    <t>TỔNG THU CÂN ĐỐI NSNN</t>
  </si>
  <si>
    <t>Thu từ khu vực DNNN do địa phương quản lý (2)</t>
  </si>
  <si>
    <t>Thuế BVMT thu từ hàng hóa sản xuất, kinh doanh trong nước</t>
  </si>
  <si>
    <t xml:space="preserve">Thu phí, lệ phí </t>
  </si>
  <si>
    <t>Phí và lệ phí xã, phường</t>
  </si>
  <si>
    <t>Tiền cho thuê và tiền bán nhà ở thuộc sở hữu nhà nước</t>
  </si>
  <si>
    <t>Lợi nhuận được chia của Nhà nước và lợi nhuận sau thuế còn lại sau khi trích lập các quỹ của doanh nghiệp nhà nước (5)</t>
  </si>
  <si>
    <t xml:space="preserve">Thu từ hoạt động xuất nhập khẩu </t>
  </si>
  <si>
    <t>Thuế tiêu thụ đặc biệt thu từ hàng hóa nhập khẩu</t>
  </si>
  <si>
    <t>Thuế bảo vệ môi trường thu từ hàng hóa nhập khẩu</t>
  </si>
  <si>
    <t>Thuế giá trị gia tăng thu từ hàng hóa nhập khẩu</t>
  </si>
  <si>
    <t>THU TỪ QUỸ DỰ TRỮ TÀI CHÍNH</t>
  </si>
  <si>
    <t>THU KẾT DƯ NĂM TRƯỚC</t>
  </si>
  <si>
    <t>THU CHUYỂN NGUỒN TỪ NĂM TRƯỚC CHUYỂN SANG</t>
  </si>
  <si>
    <t>QUYẾT TOÁN CHI NGÂN SÁCH ĐỊA PHƯƠNG THEO LĨNH VỰC NĂM...</t>
  </si>
  <si>
    <t>TỔNG CHI NGÂN SÁCH ĐỊA PHƯƠNG</t>
  </si>
  <si>
    <t>CHI CÂN ĐỐI NGÂN SÁCH ĐỊA PHƯƠNG</t>
  </si>
  <si>
    <t xml:space="preserve">Chi đầu tư cho các dự án </t>
  </si>
  <si>
    <t>QUYẾT TOÁN CHI NGÂN SÁCH CẤP TỈNH (HUYỆN, XÃ) THEO LĨNH VỰC NĂM...</t>
  </si>
  <si>
    <t>QUYẾT TOÁN CHI NGÂN SÁCH ĐỊA PHƯƠNG, CHI NGÂN SÁCH CẤP TỈNH (HUYỆN) VÀ CHI NGÂN SÁCH HUYỆN (XÃ) THEO CƠ CẤU CHI NĂM...</t>
  </si>
  <si>
    <t>QUYẾT TOÁN CHI NGÂN SÁCH CẤP TỈNH (HUYỆN, XÃ) CHO TỪNG CƠ QUAN, TỔ CHỨC THEO LĨNH VỰC NĂM...</t>
  </si>
  <si>
    <t>Dự toán (1)</t>
  </si>
  <si>
    <r>
      <t xml:space="preserve">Chi đầu tư phát triển </t>
    </r>
    <r>
      <rPr>
        <sz val="12"/>
        <rFont val="Times New Roman"/>
        <family val="1"/>
      </rPr>
      <t>(Không kể chương trình MTQG)</t>
    </r>
  </si>
  <si>
    <r>
      <t xml:space="preserve">Chi thường xuyên </t>
    </r>
    <r>
      <rPr>
        <sz val="12"/>
        <rFont val="Times New Roman"/>
        <family val="1"/>
      </rPr>
      <t>(Không kể chương trình MTQG)</t>
    </r>
  </si>
  <si>
    <t>Chi trả nợ lãi do chính quyền địa phương vay (2)</t>
  </si>
  <si>
    <t>CHI TRẢ NỢ LÃI CÁC KHOẢN DO CHÍNH QUYỀN ĐỊA PHƯƠNG VAY (2)</t>
  </si>
  <si>
    <t>CHI BỔ SUNG QUỸ DỰ TRỮ TÀI CHÍNH (2)</t>
  </si>
  <si>
    <t>CHI BỔ SUNG CÓ MỤC TIÊU CHO NGÂN SÁCH CẤP DƯỚI (3)</t>
  </si>
  <si>
    <t>(2) Theo quy định tại Điều 7, Điều 11 Luật NSNN, ngân sách huyện, xã không có nhiệm vụ chi trả lãi vay, chi bổ sung quỹ dự trữ tài chính.</t>
  </si>
  <si>
    <t>(3) Ngân sách xã không có nhiệm vụ chi bổ sung có mục tiêu cho ngân sách cấp dưới.</t>
  </si>
  <si>
    <t>(1) Dự toán chi ngân sách địa phương chi tiết theo các chỉ tiêu tương ứng phần quyết toán chi ngân sách địa phương.</t>
  </si>
  <si>
    <t>Biểu mẫu số 55</t>
  </si>
  <si>
    <t>QUYẾT TOÁN CHI ĐẦU TƯ PHÁT TRIỂN CỦA NGÂN SÁCH CẤP TỈNH (HUYỆN, XÃ) CHO TỪNG CƠ QUAN, TỔ CHỨC THEO LĨNH VỰC NĂM...</t>
  </si>
  <si>
    <t>18=2/1</t>
  </si>
  <si>
    <t>Doanh nghiệp C</t>
  </si>
  <si>
    <t>Biểu mẫu số 56</t>
  </si>
  <si>
    <t>QUYẾT TOÁN CHI THƯỜNG XUYÊN CỦA NGÂN SÁCH CẤP TỈNH (HUYỆN, XÃ) CHO TỪNG CƠ QUAN, TỔ CHỨC THEO LĨNH VỰC NĂM...</t>
  </si>
  <si>
    <t>18= 2/1</t>
  </si>
  <si>
    <t>Biểu mẫu số 57</t>
  </si>
  <si>
    <t>TỔNG HỢP QUYẾT TOÁN CHI THƯỜNG XUYÊN NGÂN SÁCH CẤP TỈNH (HUYỆN, XÃ) CỦA TỪNG CƠ QUAN, TỔ CHỨC THEO NGUỒN VỐN NĂM...</t>
  </si>
  <si>
    <t>Dự toán được cấp</t>
  </si>
  <si>
    <t>Kinh phí thực hiện trong năm</t>
  </si>
  <si>
    <t>Nguồn còn lại</t>
  </si>
  <si>
    <t>Dự toán đầu năm</t>
  </si>
  <si>
    <r>
      <t xml:space="preserve">Bổ sung trong năm </t>
    </r>
    <r>
      <rPr>
        <sz val="12"/>
        <color rgb="FF000000"/>
        <rFont val="Times New Roman"/>
        <family val="1"/>
      </rPr>
      <t>(nếu có)</t>
    </r>
  </si>
  <si>
    <r>
      <t xml:space="preserve">Giảm trừ trong năm </t>
    </r>
    <r>
      <rPr>
        <sz val="12"/>
        <color rgb="FF000000"/>
        <rFont val="Times New Roman"/>
        <family val="1"/>
      </rPr>
      <t>(nếu có)</t>
    </r>
  </si>
  <si>
    <t>Chuyển nguồn năm sau</t>
  </si>
  <si>
    <t>Hủy bỏ</t>
  </si>
  <si>
    <t>1=2+3-4</t>
  </si>
  <si>
    <t>6=1-5</t>
  </si>
  <si>
    <t>Biểu mẫu số 58</t>
  </si>
  <si>
    <t>QUYẾT TOÁN CHI NGÂN SÁCH ĐỊA PHƯƠNG TỪNG HUYỆN (XÃ) NĂM...</t>
  </si>
  <si>
    <t>Dự toán (2)</t>
  </si>
  <si>
    <t>Chi CTMTQG</t>
  </si>
  <si>
    <t>Chi giáo dục đào tạo dạy nghề</t>
  </si>
  <si>
    <t>15= 4/1</t>
  </si>
  <si>
    <t>16= 5/2</t>
  </si>
  <si>
    <t>(2) Dự toán chi ngân sách địa phương chi tiết theo các chỉ tiêu tương ứng phần Quyết toán chi ngân sách địa phương.</t>
  </si>
  <si>
    <t>(3) Theo quy định tại Điều 7, Điều 39 Luật NSNN, ngân sách huyện, xã không có nhiệm vụ chi nghiên cứu khoa học và công nghệ.</t>
  </si>
  <si>
    <t>(1) Theo quy định tại Điều 7, Điều 39 Luật NSNN, ngân sách huyện, xã không có nhiệm vụ chi nghiên cứu khoa học và công nghệ.</t>
  </si>
  <si>
    <t>Biểu mẫu số 59</t>
  </si>
  <si>
    <t>QUYẾT TOÁN CHI BỔ SUNG TỪ NGÂN SÁCH CẤP TỈNH (HUYỆN) CHO NGÂN SÁCH TỪNG HUYỆN (XÃ) NĂM...</t>
  </si>
  <si>
    <t>So sách (%)</t>
  </si>
  <si>
    <t>Gồm</t>
  </si>
  <si>
    <t>Vốn đầu tư để thực hiện các CTMT, nhiệm vụ</t>
  </si>
  <si>
    <t>Vốn sự nghiệp thực hiện các chế độ, chính sách</t>
  </si>
  <si>
    <t>Vốn thực hiện các CTMT quốc gia</t>
  </si>
  <si>
    <t>3=4+5</t>
  </si>
  <si>
    <t>11=12+13</t>
  </si>
  <si>
    <t>17=9/1</t>
  </si>
  <si>
    <t>18=10/2</t>
  </si>
  <si>
    <t>19=11/3</t>
  </si>
  <si>
    <t>20=12/4</t>
  </si>
  <si>
    <t>21=13/5</t>
  </si>
  <si>
    <t>22=14/6</t>
  </si>
  <si>
    <t>23=15/7</t>
  </si>
  <si>
    <t>24=16/8</t>
  </si>
  <si>
    <r>
      <t xml:space="preserve">Ghi chú: </t>
    </r>
    <r>
      <rPr>
        <i/>
        <sz val="12"/>
        <color rgb="FF000000"/>
        <rFont val="Times New Roman"/>
        <family val="1"/>
      </rPr>
      <t>(1) Bổ sung từ ngân sách tỉnh chi tiết đến từng huyện; bổ sung từ ngân sách huyện chi tiết đến từng xã.</t>
    </r>
  </si>
  <si>
    <t>Biểu mẫu số 60</t>
  </si>
  <si>
    <t>QUYẾT TOÁN THU NGÂN SÁCH HUYỆN (XÃ) NĂM...</t>
  </si>
  <si>
    <t>Tổng thu NSĐP</t>
  </si>
  <si>
    <t>Thu NSĐP hưởng theo phân cấp</t>
  </si>
  <si>
    <t>Thu từ kết dư năm trước</t>
  </si>
  <si>
    <t>Biểu mẫu số 61</t>
  </si>
  <si>
    <t>QUYẾT TOÁN CHI CHƯƠNG TRÌNH MỤC TIÊU QUỐC GIA NĂM...</t>
  </si>
  <si>
    <t>Chương trình mục tiêu quốc gia ….</t>
  </si>
  <si>
    <t>16=5/1</t>
  </si>
  <si>
    <t>17=6/2</t>
  </si>
  <si>
    <t>18=7/3</t>
  </si>
  <si>
    <t>19=8/4</t>
  </si>
  <si>
    <t>Biểu mẫu số 62</t>
  </si>
  <si>
    <t>QUYẾT TOÁN VỐN ĐẦU TƯ CÁC CHƯƠNG TRÌNH, DỰ ÁN SỬ DỤNG VỐN NGÂN SÁCH NHÀ NƯỚC NĂM...</t>
  </si>
  <si>
    <t>DỰ TOÁN</t>
  </si>
  <si>
    <t>QUYẾT TOÁN</t>
  </si>
  <si>
    <t>25=21/17</t>
  </si>
  <si>
    <t>26=22/18</t>
  </si>
  <si>
    <t>27=23/19</t>
  </si>
  <si>
    <t>28=24/20</t>
  </si>
  <si>
    <t>Biểu mẫu số 63</t>
  </si>
  <si>
    <t>TỔNG HỢP CÁC QUỸ TÀI CHÍNH NHÀ NƯỚC NGOÀI NGÂN SÁCH DO ĐỊA PHƯƠNG QUẢN LÝ NĂM...</t>
  </si>
  <si>
    <t>Tên Quỹ</t>
  </si>
  <si>
    <r>
      <t xml:space="preserve">Dư nguồn đến ngày 31/12/ … </t>
    </r>
    <r>
      <rPr>
        <sz val="12"/>
        <color rgb="FF000000"/>
        <rFont val="Times New Roman"/>
        <family val="1"/>
      </rPr>
      <t>(năm trước)</t>
    </r>
  </si>
  <si>
    <t>Thực hiện năm...</t>
  </si>
  <si>
    <t xml:space="preserve">Dư nguồn đến 31/12/ … </t>
  </si>
  <si>
    <t>10=1+6-8</t>
  </si>
  <si>
    <t>Biểu mẫu số 64</t>
  </si>
  <si>
    <t>TỔNG HỢP THU DỊCH VỤ CỦA ĐƠN VỊ SỰ NGHIỆP CÔNG NĂM...</t>
  </si>
  <si>
    <t>(KHÔNG BAO GỒM NGUỒN NGÂN SÁCH NHÀ NƯỚC)</t>
  </si>
  <si>
    <t>Phần thứ nhất</t>
  </si>
  <si>
    <t>Kế hoạch tài chính 05 năm địa phương</t>
  </si>
  <si>
    <t>Dự báo một số chỉ tiêu kinh tế - xã hội chủ yếu giai đoạn...</t>
  </si>
  <si>
    <t>Kế hoạch tài chính - ngân sách giai đoạn 05 năm...</t>
  </si>
  <si>
    <t>Phần thứ hai</t>
  </si>
  <si>
    <t>Kế hoạch đầu tư công trung hạn 05 năm địa phương</t>
  </si>
  <si>
    <t>Dự kiến phương án phân bổ kế hoạch đầu tư công trung hạn vốn ngân sách nhà nước giai đoạn 05 năm...</t>
  </si>
  <si>
    <t>Tổng hợp dự kiến kế hoạch đầu tư công trung hạn vốn ngân sách nhà nước của các cơ quan, đơn vị và địa phương giai đoạn 05 năm...</t>
  </si>
  <si>
    <t>Danh mục chương trình, dự án dự kiến bố trí kế hoạch đầu tư công trung hạn vốn trong nước giai đoạn 05 năm...</t>
  </si>
  <si>
    <t>Danh mục chương trình, dự án dự kiến bố trí kế hoạch đầu tư công trung hạn vốn nước ngoài (vốn ODA và vốn vay ưu đãi của các nhà tài trợ nước ngoài) giai đoạn 05 năm...</t>
  </si>
  <si>
    <t>Phần thứ ba</t>
  </si>
  <si>
    <t>Kế hoạch tài chính - ngân sách nhà nước 03 năm địa phương</t>
  </si>
  <si>
    <t>Dự kiến cân đối ngân sách địa phương giai đoạn 03 năm...</t>
  </si>
  <si>
    <t>Dự kiến thu ngân sách nhà nước theo lĩnh vực giai đoạn 03 năm...</t>
  </si>
  <si>
    <t>Dự kiến cân đối nguồn thu, chi ngân sách cấp tỉnh và ngân sách huyện giai đoạn 03 năm...</t>
  </si>
  <si>
    <t>Dự kiến chi ngân sách cấp tỉnh theo cơ cấu chi giai đoạn 03 năm...</t>
  </si>
  <si>
    <t>Dự kiến kế hoạch đầu tư vốn ngân sách địa phương giai đoạn 03 năm...</t>
  </si>
  <si>
    <t>Phần thứ tư</t>
  </si>
  <si>
    <t>Dự toán ngân sách địa phương</t>
  </si>
  <si>
    <t>1.</t>
  </si>
  <si>
    <t>Tình hình thực hiện ngân sách địa phương năm hiện hành</t>
  </si>
  <si>
    <t>Đánh giá cân đối ngân sách địa phương năm...</t>
  </si>
  <si>
    <t>Đánh giá thực hiện thu ngân sách nhà nước theo lĩnh vực năm..,.</t>
  </si>
  <si>
    <t>Đánh giá thực hiện chi ngân sách địa phương theo cơ cấu chi năm...</t>
  </si>
  <si>
    <t>2.</t>
  </si>
  <si>
    <t>Dự toán ngân sách địa phương năm sau</t>
  </si>
  <si>
    <t>Cân đối ngân sách địa phương năm...</t>
  </si>
  <si>
    <t>Dự toán thu ngân sách nhà nước theo lĩnh vực năm...</t>
  </si>
  <si>
    <t>Dự toán chi ngân sách địa phương theo cơ cấu chi năm...</t>
  </si>
  <si>
    <t>Bội chi và phương án vay - trả nợ ngân sách địa phương năm...</t>
  </si>
  <si>
    <t>Phần thứ năm</t>
  </si>
  <si>
    <t>Phân bổ ngân sách địa phương</t>
  </si>
  <si>
    <t>Đánh giá cân đối nguồn thu, chi ngân sách cấp tỉnh (huyện) và ngân sách huyện (xã) năm...</t>
  </si>
  <si>
    <t>Đánh giá thực hiện thu ngân sách nhà nước trên địa bàn từng huyện (xã) năm...</t>
  </si>
  <si>
    <t>Đánh giá thực hiện thu ngân sách nhà nước trên địa bàn từng huyện (xã) theo lĩnh vực năm...</t>
  </si>
  <si>
    <t>Đánh giá thực hiện chi ngân sách địa phương, chi ngân sách cấp tỉnh (huyện) và chi ngân sách huyện (xã) theo cơ cấu chi năm...</t>
  </si>
  <si>
    <t>Đánh giá thực hiện chi ngân sách cấp tỉnh (huyện, xã) theo lĩnh vực năm...</t>
  </si>
  <si>
    <t>Đánh giá thực hiện chi ngân sách cấp tỉnh (huyện, xã) cho từng cơ quan, tổ chức theo lĩnh vực năm...</t>
  </si>
  <si>
    <t>Đánh giá thực hiện chi đầu tư phát triển ngân sách cấp tỉnh (huyện, xã) cho từng cơ quan, tổ chức theo lĩnh vực năm...</t>
  </si>
  <si>
    <t>Đánh giá thực hiện chi thường xuyên ngân sách cấp tỉnh (huyện, xã) cho từng cơ quan, tổ chức theo lĩnh vực năm...</t>
  </si>
  <si>
    <t>Đánh giá thực hiện chi cân đối ngân sách từng huyện (xã) năm...</t>
  </si>
  <si>
    <t>Tình hình thực hiện kế hoạch tài chính các quỹ tài chính nhà nước ngoài ngân sách do địa phương quản lý năm...</t>
  </si>
  <si>
    <t>Đánh giá thực hiện thu dịch vụ của đơn vị sự nghiệp công năm...(không bao gồm nguồn ngân sách nhà nước)</t>
  </si>
  <si>
    <t>Phân bổ dự toán ngân sách địa phương năm sau</t>
  </si>
  <si>
    <t>Cân đối nguồn thu, chi dự toán ngân sách cấp tỉnh (huyện) và ngân sách huyện (xã) năm...</t>
  </si>
  <si>
    <t>Dự toán thu ngân sách nhà nước trên địa bàn từng huyện (xã) năm...</t>
  </si>
  <si>
    <t>Dự toán thu ngân sách nhà nước trên địa bàn từng huyện (xã) theo lĩnh vực năm...</t>
  </si>
  <si>
    <t>Dự toán chi ngân sách địa phương, chi ngân sách cấp tỉnh (huyện) và ngân sách huyện (xã) theo cơ cấu chi năm...</t>
  </si>
  <si>
    <t>Dự toán chi ngân sách cấp tỉnh (huyện, xã) theo lĩnh vực năm...</t>
  </si>
  <si>
    <t>Dự toán chi ngân sách cấp tỉnh (huyện, xã) cho từng cơ quan, tổ chức theo lĩnh vực năm...</t>
  </si>
  <si>
    <t>Dự toán chi đầu tư phát triển của ngân sách cấp tỉnh (huyện, xã) cho từng cơ quan, tổ chức theo lĩnh vực năm...</t>
  </si>
  <si>
    <t>Dự toán chi thường xuyên của ngân sách cấp tỉnh (huyện, xã) cho từng cơ quan, tổ chức theo lĩnh vực năm...</t>
  </si>
  <si>
    <t>Dự toán chi chương trình mục tiêu quốc gia ngân sách cấp tỉnh (huyện) và ngân sách huyện (xã) năm....</t>
  </si>
  <si>
    <t>Dự toán thu, chi ngân sách địa phương và số bổ sung cân đối từ ngân sách cấp trên cho ngân sách cấp dưới năm....</t>
  </si>
  <si>
    <t>Tỷ lệ phần trăm (%) phân chia các khoản thu giữa ngân sách các cấp chính quyền địa phương năm...</t>
  </si>
  <si>
    <t>Dự toán chi ngân sách địa phương từng huyện (xã) năm...</t>
  </si>
  <si>
    <t>Dự toán bổ sung có mục tiêu từ ngân sách cấp tỉnh (huyện) cho ngân sách từng huyện (xã) năm...</t>
  </si>
  <si>
    <t>Dự toán bổ sung có mục tiêu vốn đầu tư từ ngân sách cấp tỉnh (huyện) cho ngân sách từng huyện (xã) để thực hiện các chương trình mục tiêu năm...</t>
  </si>
  <si>
    <t>Dự toán bổ sung có mục tiêu vốn sự nghiệp từ ngân sách cấp tỉnh (huyện) cho ngân sách từng huyện (xã) để thực hiện các chế độ, nhiệm vụ và chính sách theo quy định năm...</t>
  </si>
  <si>
    <t>Kế hoạch tài chính của các quỹ tài chính nhà nước ngoài ngân sách do địa phương quản lý năm...</t>
  </si>
  <si>
    <t>Danh mục các chương trình, dự án sử dụng vốn ngân sách nhà nước năm...</t>
  </si>
  <si>
    <t>Kế hoạch thu dịch vụ của đơn vị sự nghiệp công năm.... (không bao gồm nguồn ngân sách nhà nước)</t>
  </si>
  <si>
    <t>Phần thứ sáu</t>
  </si>
  <si>
    <t>Quyết toán ngân sách địa phương</t>
  </si>
  <si>
    <t>Quyết toán cân đối ngân sách địa phương năm...</t>
  </si>
  <si>
    <t>Quyết toán cân đối nguồn thu, chi ngân sách cấp tỉnh (huyện) và ngân sách huyện (xã) năm...</t>
  </si>
  <si>
    <t>Quyết toán nguồn thu ngân sách nhà nước trên địa bàn theo lĩnh vực năm...</t>
  </si>
  <si>
    <t>Quyết toán chi ngân sách địa phương theo lĩnh vực năm....</t>
  </si>
  <si>
    <t>Quyết toán chi ngân sách cấp tỉnh (huyện, xã) theo lĩnh vực năm....</t>
  </si>
  <si>
    <t>Quyết toán chi ngân sách địa phương, chi ngân sách cấp tỉnh (huyện) và chi ngân sách huyện (xã) theo cơ cấu chi năm...</t>
  </si>
  <si>
    <t>Quyết toán chi ngân sách cấp tỉnh (huyện, xã) cho từng cơ quan, tổ chức theo lĩnh vực năm...</t>
  </si>
  <si>
    <t>Quyết toán chi đầu tư phát triển của ngân sách cấp tỉnh (huyện, xã) cho từng cơ quan, tổ chức theo lĩnh vực năm...</t>
  </si>
  <si>
    <t>Quyết toán chi thường xuyên của ngân sách cấp tỉnh (huyện, xã) cho từng cơ quan, tổ chức theo lĩnh vực năm...</t>
  </si>
  <si>
    <t>Tổng hợp quyết toán chi thường xuyên ngân sách cấp tỉnh (huyện, xã) của từng cơ quan, tổ chức theo nguồn vốn năm...</t>
  </si>
  <si>
    <t>Quyết toán chi ngân sách địa phương từng huyện (xã) năm...</t>
  </si>
  <si>
    <t>Quyết toán chi bổ sung từ ngân sách cấp tỉnh (huyện) cho ngân sách từng huyện (xã) năm...</t>
  </si>
  <si>
    <t>Quyết toán thu ngân sách huyện (xã) năm...</t>
  </si>
  <si>
    <t>Quyết toán chi chương trình mục tiêu quốc gia năm...</t>
  </si>
  <si>
    <t>Quyết toán vốn đầu tư các chương trình, dự án sử dụng vốn ngân sách nhà nước năm...</t>
  </si>
  <si>
    <t>Tổng hợp các quỹ tài chính nhà nước ngoài ngân sách do địa phương quản lý năm...</t>
  </si>
  <si>
    <t>Tổng hợp thu dịch vụ của đơn vị sự nghiệp công năm.... (không bao gồm nguồn ngân sách nhà nước)</t>
  </si>
  <si>
    <t>Phụ lục</t>
  </si>
  <si>
    <t>Từ nguồn vay để trả nợ gốc</t>
  </si>
  <si>
    <t>Lợi nhuận được chia của Nhà nước và lợi nhuận sau thuế còn lại sau khi trích lập các quỹ của doanh nghiệp nhà nước (5)</t>
  </si>
  <si>
    <t>HỆ THỐNG BIỂU MẪU KÈM THEO NGHỊ ĐỊNH SỐ 31/2017/NĐ-CP
NGÀY 23/3/2017 CỦA CHÍNH PHỦ</t>
  </si>
  <si>
    <t>Biểu mẫu</t>
  </si>
  <si>
    <t>CQ báo cáo và nhận báo cáo</t>
  </si>
  <si>
    <t>Dùng cho Cục Thống kê báo cáo Sở Tài chính</t>
  </si>
  <si>
    <t>Dùng cho các đơn vị và UBND cấp dưới báo cáo cơ quan kế hoạch và đầu tư, cơ quan tài chính và UBND cấp trên</t>
  </si>
  <si>
    <t>Ước thựchiện năm N-1</t>
  </si>
  <si>
    <t>Dùng cho UBND cấp dưới báo cáo cơ quan tài chính và UBND cấp trên</t>
  </si>
  <si>
    <t>Dùng cho Sở Tài chính báo cáo UBND thành phố</t>
  </si>
  <si>
    <t>Dùng cho Cục Thuế gửi số liệu cho Sở Tài chính báo cáo UBND thành phố</t>
  </si>
  <si>
    <t>Dùng cho cơ quan thuế, cơ quan tài chính và cơ quan kế hoạch và đầu tư cấp dưới báo cáo UBND cùng cấp; UBND cấp dưới báo cáo cơ quan tài chính và UBND cấp trên</t>
  </si>
  <si>
    <t>Cơ quan tài chính, cơ quan kế hoạch và đầu tư báo cáo UBND cùng cấp</t>
  </si>
  <si>
    <t>Các cơ quan, đơn vị quản lý quỹ cung cấp số liệu cho cơ quan tài chính, UBND cấp dưới báo cáo cơ quan tài chính, UBND cấp trên</t>
  </si>
  <si>
    <t>Cơ quan tài chính, UBND cấp dưới báo cáo cơ quan tài chính, UBND cấp trên</t>
  </si>
  <si>
    <t>Dùng cho cơ quan kế hoạch và đầu tư báo cáo cơ quan tài chính, UBND cùng cấp; UBND cấp dưới gửi số liệu cho cơ quan kế hoạch và đầu tư, cơ quan tài chính cấp trên báo cáo UBND cấp trên</t>
  </si>
  <si>
    <t>Dùng cho Chi cục Thuế gửi Cục Thuế, Sở Tài chính báo cáo UBND thành phố</t>
  </si>
  <si>
    <t>Các cơ quan, đơn vị, địa phương cung cấp số liệu cho Sở Tài chính báo cáo UBND thành phố</t>
  </si>
  <si>
    <t>Cơ quan quản lý Quỹ các cấp cung cấp số liệu cho Sở Tài chính báo cáo UBND thành phố</t>
  </si>
  <si>
    <t>UBND các quận, huyện cung cấp số liệu cho Sở Tài chính báo cáo UBND thành phố</t>
  </si>
  <si>
    <t>Dùng cho Cục Thuế cung cấp số liệu cho Sở Tài chính báo cáo UBND thành phố</t>
  </si>
  <si>
    <t>Dùng cho cơ quan thuế và cơ quan tài chính cấp dưới báo cáo UBND cùng cấp; UBND cấp dưới cung cấp số liệu cho cơ quan tài chính cấp trên báo cáo UBND cấp trên</t>
  </si>
  <si>
    <t>Dùng cho cơ quan tài chính, cơ quan kế hoạch và đầu tư cấp dưới báo cáo UBND cùng cấp; UBND cấp dưới cung cấp số liệu cho cơ quan tài chính, cơ quan kế hoạch và đầu tư cấp trên báo cáo UBND cấp trên</t>
  </si>
  <si>
    <t>Các cơ quan, đơn vị cung cấp số liệu cho cơ quan tài chính báo cáo UBND cùng cấp; UBND cấp dưới cung cấp số liệu cho cơ quan tài chính cấp trên báo cáo UBND cấp trên</t>
  </si>
  <si>
    <t>Các cơ quan, đơn vị cấp dưới báo cáo UBND cùng cấp; UBND cấp dưới cung cấp số liệu cho cơ quan kế hoạch và đầu tư và cơ quan tài chính cấp trên báo cáo UBND cấp trên</t>
  </si>
  <si>
    <t>Các cơ quan, đơn vị cấp dưới báo cáo UBND cùng cấp; UBND cấp dưới cung cấp số liệu cho cơ quan tài chính cấp trên báo cáo UBND cấp trên</t>
  </si>
  <si>
    <t>UBND cấp dưới cung cấp số liệu cho cơ quan tài chính cấp trên báo cáo UBND cấp trên</t>
  </si>
  <si>
    <t>Cục Thuế cung cấp số liệu cho Sở Tài chính báo cáo UBND thành phố</t>
  </si>
  <si>
    <t>UBND cấp dưới cung cấp số liệu cho cơ quan tài chính, cơ quan kế hoạch và đầu tư cấp trên báo cáo UBND cấp trên</t>
  </si>
  <si>
    <t>Các cơ quan, đơn vị, địa phương cung cấp số liệu cho Sở Kế hoạch và Đầu tư, Sở Tài chính báo cáo UBND thành phố</t>
  </si>
  <si>
    <t>Dự toán năm 2018</t>
  </si>
  <si>
    <t>Ước thực hiện năm 2018</t>
  </si>
  <si>
    <r>
      <t xml:space="preserve">Dự toán năm 2018 </t>
    </r>
    <r>
      <rPr>
        <sz val="12"/>
        <color rgb="FF000000"/>
        <rFont val="Times New Roman"/>
        <family val="1"/>
      </rPr>
      <t>(hiện hành)</t>
    </r>
  </si>
  <si>
    <r>
      <t xml:space="preserve">Ước thực hiện năm 2018 </t>
    </r>
    <r>
      <rPr>
        <sz val="12"/>
        <color rgb="FF000000"/>
        <rFont val="Times New Roman"/>
        <family val="1"/>
      </rPr>
      <t>(hiện hành)</t>
    </r>
  </si>
  <si>
    <t>Dự toán năm 2019</t>
  </si>
  <si>
    <t>Ban ngành huyện</t>
  </si>
  <si>
    <t>UBND thị trấn Cây Dương</t>
  </si>
  <si>
    <t>UBND thị trấn Kinh Cùng</t>
  </si>
  <si>
    <t xml:space="preserve">UBND xã Tân Bình </t>
  </si>
  <si>
    <t>UBND xã Thạnh Hòa</t>
  </si>
  <si>
    <t xml:space="preserve">UBND xã Long Thạnh </t>
  </si>
  <si>
    <t xml:space="preserve">UBND xã Tân Long </t>
  </si>
  <si>
    <t xml:space="preserve">UBND xã Phụng Hiệp </t>
  </si>
  <si>
    <t xml:space="preserve">UBND xã Hiệp Hưng </t>
  </si>
  <si>
    <t xml:space="preserve">UBND thị trấn Búng Tàu </t>
  </si>
  <si>
    <t xml:space="preserve">UBND xã Phương Phú </t>
  </si>
  <si>
    <t xml:space="preserve">UBND xã Phương Bình </t>
  </si>
  <si>
    <t xml:space="preserve">UBND xã Hòa An </t>
  </si>
  <si>
    <t xml:space="preserve">UBND xã Hòa Mỹ </t>
  </si>
  <si>
    <t>UBND xã Bình Thành</t>
  </si>
  <si>
    <t>Chi chuyển giao ngân sách</t>
  </si>
  <si>
    <t>Các khoản khác</t>
  </si>
  <si>
    <t>Dự toán
NĂM 2019</t>
  </si>
  <si>
    <t>Mã dự án</t>
  </si>
  <si>
    <t xml:space="preserve">TMĐT </t>
  </si>
  <si>
    <t>Huyện Phụng Hiệp</t>
  </si>
  <si>
    <t>1</t>
  </si>
  <si>
    <t>2</t>
  </si>
  <si>
    <t>3</t>
  </si>
  <si>
    <t>4</t>
  </si>
  <si>
    <t>5</t>
  </si>
  <si>
    <t>6</t>
  </si>
  <si>
    <t>7</t>
  </si>
  <si>
    <t>8</t>
  </si>
  <si>
    <t>9</t>
  </si>
  <si>
    <t>10</t>
  </si>
  <si>
    <t>11</t>
  </si>
  <si>
    <t>2017-2019</t>
  </si>
  <si>
    <t>2018-2020</t>
  </si>
  <si>
    <t>2019-2020</t>
  </si>
  <si>
    <t>Trường Tiểu học Long Thạnh 3</t>
  </si>
  <si>
    <t>4420/QĐ-UBND, 31/10/2018</t>
  </si>
  <si>
    <t>4415/QĐ-UBND, 31/10/2018</t>
  </si>
  <si>
    <t>Trường Tiểu học Thạnh Hòa 2</t>
  </si>
  <si>
    <t>4425/QĐ-UBND, 31/10/2018</t>
  </si>
  <si>
    <t>Trường Tiểu học Bình Thành</t>
  </si>
  <si>
    <t>4416/QĐ-UBND, 31/10/2018</t>
  </si>
  <si>
    <t>Trường Tiểu học Long Thạnh 1</t>
  </si>
  <si>
    <t>4419/QĐ-UBND, 31/10/2018</t>
  </si>
  <si>
    <t>Trường Tiểu học Phương Bình 1</t>
  </si>
  <si>
    <t>4422/QĐ-UBND, 31/10/2018</t>
  </si>
  <si>
    <t>Trường Tiểu học Tân Phước Hưng 2</t>
  </si>
  <si>
    <t>4424/QĐ-UBND, 31/10/2018</t>
  </si>
  <si>
    <t>Trường Tiểu học Tân Bình 4</t>
  </si>
  <si>
    <t>4423/QĐ-UBND, 31/10/2018</t>
  </si>
  <si>
    <t>Trường THCS Hòa Mỹ</t>
  </si>
  <si>
    <t>4426/QĐ-UBND, 31/10/2018</t>
  </si>
  <si>
    <t>Trường Tiểu học Mùa Xuân</t>
  </si>
  <si>
    <t>4421/QĐ-UBND, 31/10/2018</t>
  </si>
  <si>
    <t>Trường Tiểu học Hòa Mỹ 3</t>
  </si>
  <si>
    <t>4418/QĐ-UBND, 31/10/2018</t>
  </si>
  <si>
    <t xml:space="preserve">Trường Mẫu giáo Tân Phước Hưng, điểm Phó Đường, xã Tân Phước Hưng, huyện Phụng Hiệp; hạng mục: 02 phòng học, khu vệ sinh, nhà kho, hàng rào, sân chơi </t>
  </si>
  <si>
    <t xml:space="preserve">2322/UBND ngày 25/12/2017 </t>
  </si>
  <si>
    <t>Trường Tiểu học Phụng Hiệp, điểm Thắng Mỹ, xã Phụng Hiệp, huyện Phụng Hiệp; hạng mục: 03 phòng học, thiết bị</t>
  </si>
  <si>
    <t>Trường Tiểu học Thạnh Hòa 1, điểm ấp 3, xã Thạnh Hòa, huyện Phụng Hiệp; hạng mục: 03 phòng học, thiết bị</t>
  </si>
  <si>
    <t>Trường Tiểu học Thạnh Hòa 1, điểm ấp 3, xã Thạnh Hòa, huyện Phụng Hiệp; Hạng mục: 02 phòng học, thiết bị</t>
  </si>
  <si>
    <t>Trường Mẫu giáo Hòa Mỹ, điểm ấp 3, xã Hòa Mỹ, huyện Phụng Hiệp; hạng mục: 02 phòng học, sân chơi, hàng rào, thiết bị</t>
  </si>
  <si>
    <t xml:space="preserve"> 861/UBND ngày 16/5/2018 </t>
  </si>
  <si>
    <t>Lắp đặt đèn chiếu sáng trên Quốc lộ 1 và Quốc Lộ 61</t>
  </si>
  <si>
    <t>Sự nghiệp thủy lợi phí</t>
  </si>
  <si>
    <t>Trung tâm Văn hóa - Thông tin - Thể thao</t>
  </si>
  <si>
    <t>Đài Truyền thanh</t>
  </si>
  <si>
    <t>Sự nghiệp khoa học</t>
  </si>
  <si>
    <t>Sự nghiệp môi trường</t>
  </si>
  <si>
    <t>Sự nghiệp kinh tế</t>
  </si>
  <si>
    <t xml:space="preserve">UBND xã Tân Phước Hưng </t>
  </si>
  <si>
    <t>ĐÁNH GIÁ CÂN ĐỐI NGUỒN THU, CHI NGÂN SÁCH HUYỆN NĂM 2018</t>
  </si>
  <si>
    <t>Chi thuộc nhiệm vụ của ngân sách cấp huyện</t>
  </si>
  <si>
    <t xml:space="preserve">Ban ngành huyện </t>
  </si>
  <si>
    <t>S
T
T</t>
  </si>
  <si>
    <t>Tên đơn vị
(1)</t>
  </si>
  <si>
    <t>Tổng thu
ngân sách 
nhà nước
trên địa 
bàn</t>
  </si>
  <si>
    <t xml:space="preserve">Bao gồm </t>
  </si>
  <si>
    <t>2. Thu thuế 
sử sụng
đất phi
nông nghiệp</t>
  </si>
  <si>
    <t>3. Thuế thu 
nhập cá 
nhân</t>
  </si>
  <si>
    <t xml:space="preserve">4. Thu tiền
sử dụng 
đất </t>
  </si>
  <si>
    <t>5. Lệ phí 
trước bạ</t>
  </si>
  <si>
    <t>6. Phí lệ phí</t>
  </si>
  <si>
    <t>7. Thu 
khác
 ngân 
sách</t>
  </si>
  <si>
    <t>TỔNG SỐ (2)</t>
  </si>
  <si>
    <t>Chi mục tiêu</t>
  </si>
  <si>
    <t>Chi khen thưởng</t>
  </si>
  <si>
    <t>Sự nghiệp Văn hóa - Xã hội</t>
  </si>
  <si>
    <t>Sự nghiệp đào tạo - dạy nghề</t>
  </si>
  <si>
    <t>Chi sự nghiệp phát thanh</t>
  </si>
  <si>
    <t>Chi QLNN, đảng, đoàn thể</t>
  </si>
  <si>
    <t xml:space="preserve"> - Chi QLNN</t>
  </si>
  <si>
    <t xml:space="preserve"> - Chi công tác đảng</t>
  </si>
  <si>
    <t xml:space="preserve"> - Chi đoàn thể</t>
  </si>
  <si>
    <t xml:space="preserve"> - Chi các tổ chức xã hội</t>
  </si>
  <si>
    <t>Chi quốc phòng-an ninh</t>
  </si>
  <si>
    <t xml:space="preserve"> - Chi quốc phòng</t>
  </si>
  <si>
    <t xml:space="preserve"> - Chi an ninh</t>
  </si>
  <si>
    <t>Chi khác NS</t>
  </si>
  <si>
    <t>Chi dự phòng ngân sách</t>
  </si>
  <si>
    <t>VIII</t>
  </si>
  <si>
    <t>Chi dự phòng NS</t>
  </si>
  <si>
    <t>IX</t>
  </si>
  <si>
    <t>X</t>
  </si>
  <si>
    <t>Phụ lục I</t>
  </si>
  <si>
    <t xml:space="preserve">DANH MỤC ĐIỀU CHỈNH, BỔ SUNG KẾ HOẠCH VỐN ĐẦU TƯ CÔNG TRUNG HẠN 2016 - 2020 </t>
  </si>
  <si>
    <t>(Nguồn: Cân đối ngân sách địa phương)</t>
  </si>
  <si>
    <t>(Đính kèm Tờ trình số:             /TTr-UBND ngày            /                 /2018 của UBND huyện Phụng Hiệp)</t>
  </si>
  <si>
    <t>TT</t>
  </si>
  <si>
    <t>Địa điểm</t>
  </si>
  <si>
    <t>Năng lực</t>
  </si>
  <si>
    <t>Thời gian
 KC-HT</t>
  </si>
  <si>
    <t xml:space="preserve">Quyết định đầu tư </t>
  </si>
  <si>
    <t>Lũy kế vốn bố trí từ khởi công đến hết năm 2015</t>
  </si>
  <si>
    <t xml:space="preserve">Kế hoạch vốn đã bố trí các năm 2016, 2017, 2018 </t>
  </si>
  <si>
    <t>Kế hoạch trung hạn giai đoạn 2016 - 2020 đã giao</t>
  </si>
  <si>
    <t>Đề xuất, điều chỉnh kế hoạch trung hạn giai đoạn 2016 - 2020 vốn CĐNSĐP</t>
  </si>
  <si>
    <t>Kế hoạch trung hạn giai đoạn 2016 - 2020 sau điều chỉnh</t>
  </si>
  <si>
    <t>Ghi chú (nêu rõ nguyên nhân điều chỉnh)</t>
  </si>
  <si>
    <t>Số QĐ; ngày, tháng, năm ban hành</t>
  </si>
  <si>
    <t>Trong đó: Cân đối ngân sách</t>
  </si>
  <si>
    <t>Trong đó: Vốn CĐNSĐP</t>
  </si>
  <si>
    <t>Tăng</t>
  </si>
  <si>
    <t>Giảm</t>
  </si>
  <si>
    <t>TỔNG CỘNG</t>
  </si>
  <si>
    <t>1043/QĐ-UBND ngày 11/7/2018</t>
  </si>
  <si>
    <t>Kết luận của Bí thư tỉnh ủy; đã có chủ trương đầu tư tại quyết định số 1043/QĐ-UBND, 11/7/2018</t>
  </si>
  <si>
    <t>Trường Mẫu giáo Long Thạnh (điểm kênh bà chủ )</t>
  </si>
  <si>
    <t>Trường Mẫu giáo Long Thạnh, điểm Long Trường 3, xã Long Thạnh, huyện Phụng Hiệp; hạng mục: Cải tạo 04 phòng học cũ thành 02 phòng học mẫu giáo và 01 phòng chức năng</t>
  </si>
  <si>
    <t>1172/QĐ-UBND ngày 05/7/2017</t>
  </si>
  <si>
    <t>Trường Mẫu giáo Tân Long, điểm Long Phụng, xã Tân Long, huyện Phụng Hiệp; Hạng mục: 02 phòng học, sân chơi, hàng rào, đồ chơi ngoài trời.</t>
  </si>
  <si>
    <t>301/QĐ-SKHĐT ngày 11/12/2017</t>
  </si>
  <si>
    <t>Trường Mẫu giáo Tân Phước Hưng, điểm Thành Viên, xã Tân Phước Hưng, huyện Phụng Hiệp; Hạng mục: 02 phòng học, sân chơi, hàng rào, đồ chơi ngoài trời.</t>
  </si>
  <si>
    <t>302/QĐ-SKHĐT ngày 11/12/2017</t>
  </si>
  <si>
    <t>Trường Trung học cơ sở Hoà Mỹ, xã Hoà Mỹ, huyện Phụng Hiệp. Hạng mục: 04 phòng học, khu vệ sinh, hàng rào, sân chơi;</t>
  </si>
  <si>
    <t>304/QĐ-SKHĐT ngày 11/12/2017</t>
  </si>
  <si>
    <t>Trường Tiểu học Tân Phước Hưng 3, điểm Phó Đường, xã Tân Phước Hưng, huyện Phụng Hiệp. Hạng mục: 03 phòng học, sân chơi, khu vệ sinh, cổng trường, hàng rào, thiết bị;</t>
  </si>
  <si>
    <t>303/QĐ-SKHĐT ngày 11/12/2017</t>
  </si>
  <si>
    <t>Trường Mẫu giáo Hoà Mỹ, điểm ấp 4, xã Hoà Mỹ, huyện Phụng Hiệp. Hạng mục: 02 phòng học, sân chơi, thiết bị</t>
  </si>
  <si>
    <t>2016-2017</t>
  </si>
  <si>
    <t>1507/QĐ-UBND ngày 10/10/2016</t>
  </si>
  <si>
    <t>Trường tiểu học Tân Bình 2; Hạng mục: 03 phòng học, nhà vệ sinh</t>
  </si>
  <si>
    <t>967/QĐ-UBND ngày 16/7/2015</t>
  </si>
  <si>
    <t>Trường Mẫu giáo Hiệp Hưng, ấp Long Phụng, xã Hiệp Hưng, huyện Phụng Hiệp. Hạng mục: 02 phòng học, sân chơi, thiết bị</t>
  </si>
  <si>
    <t>1279/QĐ-UBND ngày 26/8/2016</t>
  </si>
  <si>
    <t xml:space="preserve">UBND Tân Phước Hưng </t>
  </si>
  <si>
    <t>1. Thu thuế CTN
 ngoài quốc 
doanh</t>
  </si>
  <si>
    <t>I - Thu nội 
địa (2)</t>
  </si>
  <si>
    <t>II - Thu
từ 
dầu 
thô
(3)</t>
  </si>
  <si>
    <t>III - Thu
từ 
hoạt
động
xuất 
nhập 
khẩu
(4)</t>
  </si>
  <si>
    <t>Chương trình mục tiêu quốc gia NTM 2020</t>
  </si>
  <si>
    <t>Chương trình mục tiêu quốc gia giảm nghèo bền vững 2020</t>
  </si>
  <si>
    <t>(Kèm theo Tờ trình số          /TTr-TCKH ngày        tháng       năm 2019 của Phòng TCKH huyện Phụng Hiệp)</t>
  </si>
  <si>
    <t>Dự toán năm 2020</t>
  </si>
  <si>
    <t>Thu từ cấp dưới nộp lên</t>
  </si>
  <si>
    <t>Chi nộp trả ngân sách cấp trên</t>
  </si>
  <si>
    <t>Thu các khoản huy động, đóng góp</t>
  </si>
  <si>
    <t>DỰ TOÁN CHI NGÂN SÁCH ĐỊA PHƯƠNG THEO CƠ CẤU CHI NĂM 2020</t>
  </si>
  <si>
    <t>KP hỗ trợ sản xuất đất trồng lúa theo Nghị định số 62/2019/NĐ-CP và 35/2015/NĐ-CP</t>
  </si>
  <si>
    <t>(Kèm theo Tờ trình số          /TTr-PTCKH ngày        tháng       năm 2020 của Phòng TCKH huyện Phụng Hiệp)</t>
  </si>
  <si>
    <t xml:space="preserve">Chi đầu tư phát triển </t>
  </si>
  <si>
    <t>ĐÁNH GIÁ THỰC HIỆN THU NGÂN SÁCH NHÀ NƯỚC TRÊN ĐỊA BÀN HUYỆN NĂM 2020</t>
  </si>
  <si>
    <t>Dự toán năm 2020</t>
  </si>
  <si>
    <t>Ước thực hiện năm 2020</t>
  </si>
  <si>
    <t>ĐÁNH GIÁ THỰC HIỆN THU NGÂN SÁCH NHÀ NƯỚC TRÊN ĐỊA BÀN HUYỆN THEO LĨNH VỰC NĂM 2020</t>
  </si>
  <si>
    <t>(Kèm theo Tờ trình số       /TTr-PTCKH ngày        tháng 12 năm 2020 của PTCKH  huyện Phụng Hiệp)</t>
  </si>
  <si>
    <t xml:space="preserve">Sự nghiệp kinh tế </t>
  </si>
  <si>
    <t>(Kèm theo Tờ trình số           /TTr-PTCKH ngày        tháng 12 năm 2020 của PTCKH  huyện Phụng Hiệp)</t>
  </si>
  <si>
    <t>(Kèm theo Tờ trình số           /TTr-UBND ngày        tháng 12 năm 2020 của UBND  huyện Phụng Hiệp)</t>
  </si>
  <si>
    <t>(Kèm theo Tờ trình số       /TTr-UBND ngày        tháng 12 năm 2020 của UBND huyện Phụng Hiệp)</t>
  </si>
  <si>
    <t>(Kèm theo Tờ trình số          /TTr-UBND ngày        tháng       năm 2020 của UBND huyện Phụng Hiệp)</t>
  </si>
  <si>
    <t>(Kèm theo Tờ trình số          /TTr-PTCKH ngày        tháng       năm 2020 của UBND huyện Phụng Hiệp)</t>
  </si>
  <si>
    <t>4=3-2</t>
  </si>
  <si>
    <t>5=3/2*100</t>
  </si>
  <si>
    <t>DỰ TOÁN CHI THƯỜNG XUYÊN CỦA NGÂN SÁCH CẤP HUYỆN CHO TỪNG CƠ QUAN, TỔ CHỨC THEO LĨNH VỰC NĂM 2022</t>
  </si>
  <si>
    <t>DỰ TOÁN CHI CHƯƠNG TRÌNH MỤC TIÊU QUỐC GIA NGÂN SÁCH CẤP HUYỆN NĂM 2022</t>
  </si>
  <si>
    <t>Dự toán năm 2024</t>
  </si>
  <si>
    <t>Dự toán năm 2025</t>
  </si>
  <si>
    <t>Chi đầu tư khác theo qui định</t>
  </si>
  <si>
    <t>Ước thực hiện năm 2024</t>
  </si>
  <si>
    <t>ĐÁNH GIÁ CÂN ĐỐI NGÂN SÁCH ĐỊA PHƯƠNG NĂM 2025</t>
  </si>
  <si>
    <t>ĐÁNH GIÁ THỰC HIỆN THU NGÂN SÁCH NHÀ NƯỚC THEO LĨNH VỰC NĂM 2025</t>
  </si>
  <si>
    <t>ĐÁNH GIÁ THỰC HIỆN CHI NGÂN SÁCH ĐỊA PHƯƠNG THEO CƠ CẤU CHI NĂM 2025</t>
  </si>
  <si>
    <t>CÂN ĐỐI NGÂN SÁCH ĐỊA PHƯƠNG NĂM 2025</t>
  </si>
  <si>
    <t>(Kèm theo Tờ trình số:          /TTr-UBND ngày      /11/2024 của UBND huyện Phụng Hiệp)</t>
  </si>
  <si>
    <t>DỰ TOÁN THU NGÂN SÁCH NHÀ NƯỚC THEO LĨNH VỰC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</si>
</sst>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_-* #,##0\ _₫_-;\-* #,##0\ _₫_-;_-* &quot;-&quot;??\ _₫_-;_-@_-"/>
    <numFmt numFmtId="166" formatCode="_(* #,##0_);_(* \(#,##0\);_(* &quot;-&quot;??_);_(@_)"/>
    <numFmt numFmtId="167" formatCode="_-* #,##0\ _s_u_'_m_-;\-* #,##0\ _s_u_'_m_-;_-* &quot;-&quot;??\ _s_u_'_m_-;_-@_-"/>
    <numFmt numFmtId="168" formatCode="_(* #,##0_);_(* \(#,##0\);_(* \-??_);_(@_)"/>
    <numFmt numFmtId="169" formatCode="\$#,##0\ ;\(\$#,##0\)"/>
  </numFmts>
  <fonts count="42" x14ac:knownFonts="1">
    <font>
      <sz val="11"/>
      <color theme="1"/>
      <name val="Calibri"/>
      <family val="2"/>
      <charset val="163"/>
      <scheme val="minor"/>
    </font>
    <font>
      <b/>
      <sz val="10"/>
      <name val="Times New Roman"/>
      <family val="1"/>
    </font>
    <font>
      <sz val="11"/>
      <name val="Times New Roman"/>
      <family val="1"/>
    </font>
    <font>
      <b/>
      <sz val="14"/>
      <name val="Times New Roman"/>
      <family val="1"/>
    </font>
    <font>
      <sz val="14"/>
      <name val="Times New Roman"/>
      <family val="1"/>
    </font>
    <font>
      <b/>
      <sz val="11"/>
      <name val="Times New Roman"/>
      <family val="1"/>
    </font>
    <font>
      <i/>
      <sz val="11"/>
      <name val="Times New Roman"/>
      <family val="1"/>
    </font>
    <font>
      <sz val="11"/>
      <color theme="1"/>
      <name val="Times New Roman"/>
      <family val="1"/>
    </font>
    <font>
      <b/>
      <sz val="11"/>
      <color rgb="FF0D68B1"/>
      <name val="Times New Roman"/>
      <family val="1"/>
    </font>
    <font>
      <b/>
      <sz val="11"/>
      <color rgb="FF333333"/>
      <name val="Times New Roman"/>
      <family val="1"/>
    </font>
    <font>
      <i/>
      <sz val="11"/>
      <color rgb="FF333333"/>
      <name val="Times New Roman"/>
      <family val="1"/>
    </font>
    <font>
      <sz val="11"/>
      <color rgb="FF333333"/>
      <name val="Times New Roman"/>
      <family val="1"/>
    </font>
    <font>
      <b/>
      <sz val="14"/>
      <color rgb="FF0D68B1"/>
      <name val="Times New Roman"/>
      <family val="1"/>
    </font>
    <font>
      <b/>
      <i/>
      <sz val="11"/>
      <name val="Times New Roman"/>
      <family val="1"/>
    </font>
    <font>
      <b/>
      <i/>
      <sz val="11"/>
      <color rgb="FF333333"/>
      <name val="Times New Roman"/>
      <family val="1"/>
    </font>
    <font>
      <b/>
      <sz val="12"/>
      <color rgb="FF000000"/>
      <name val="Times New Roman"/>
      <family val="1"/>
    </font>
    <font>
      <i/>
      <sz val="12"/>
      <color rgb="FF000000"/>
      <name val="Times New Roman"/>
      <family val="1"/>
    </font>
    <font>
      <sz val="12"/>
      <color rgb="FF000000"/>
      <name val="Times New Roman"/>
      <family val="1"/>
    </font>
    <font>
      <b/>
      <i/>
      <sz val="12"/>
      <color rgb="FF000000"/>
      <name val="Times New Roman"/>
      <family val="1"/>
    </font>
    <font>
      <b/>
      <sz val="14"/>
      <color rgb="FF000000"/>
      <name val="Times New Roman"/>
      <family val="1"/>
    </font>
    <font>
      <sz val="10"/>
      <color rgb="FF000000"/>
      <name val="Times New Roman"/>
      <family val="1"/>
    </font>
    <font>
      <sz val="10"/>
      <color theme="1"/>
      <name val="Calibri"/>
      <family val="2"/>
      <charset val="163"/>
      <scheme val="minor"/>
    </font>
    <font>
      <b/>
      <sz val="12"/>
      <name val="Times New Roman"/>
      <family val="1"/>
    </font>
    <font>
      <i/>
      <sz val="12"/>
      <name val="Times New Roman"/>
      <family val="1"/>
    </font>
    <font>
      <sz val="12"/>
      <name val="Times New Roman"/>
      <family val="1"/>
    </font>
    <font>
      <b/>
      <i/>
      <sz val="12"/>
      <name val="Times New Roman"/>
      <family val="1"/>
    </font>
    <font>
      <u/>
      <sz val="11"/>
      <color theme="10"/>
      <name val="Calibri"/>
      <family val="2"/>
      <charset val="163"/>
      <scheme val="minor"/>
    </font>
    <font>
      <u/>
      <sz val="12"/>
      <color theme="10"/>
      <name val="Times New Roman"/>
      <family val="1"/>
    </font>
    <font>
      <sz val="12"/>
      <color theme="1"/>
      <name val="Times New Roman"/>
      <family val="1"/>
    </font>
    <font>
      <b/>
      <sz val="11"/>
      <color theme="1"/>
      <name val="Calibri"/>
      <family val="2"/>
      <charset val="163"/>
      <scheme val="minor"/>
    </font>
    <font>
      <sz val="11"/>
      <color theme="1"/>
      <name val="Calibri"/>
      <family val="2"/>
      <charset val="163"/>
      <scheme val="minor"/>
    </font>
    <font>
      <b/>
      <sz val="11"/>
      <color theme="1"/>
      <name val="Times New Roman"/>
      <family val="1"/>
    </font>
    <font>
      <b/>
      <sz val="12"/>
      <color theme="1"/>
      <name val="Times New Roman"/>
      <family val="1"/>
    </font>
    <font>
      <sz val="10"/>
      <name val="Arial"/>
      <family val="2"/>
    </font>
    <font>
      <sz val="11"/>
      <color indexed="8"/>
      <name val="Calibri"/>
      <family val="2"/>
    </font>
    <font>
      <sz val="13"/>
      <name val="VNI-Times"/>
    </font>
    <font>
      <sz val="11"/>
      <color theme="1"/>
      <name val="Calibri"/>
      <family val="2"/>
      <scheme val="minor"/>
    </font>
    <font>
      <i/>
      <sz val="10"/>
      <name val="Times New Roman"/>
      <family val="1"/>
    </font>
    <font>
      <i/>
      <sz val="11"/>
      <color rgb="FFFF0000"/>
      <name val="Times New Roman"/>
      <family val="1"/>
    </font>
    <font>
      <b/>
      <u/>
      <sz val="12"/>
      <name val="Times New Roman"/>
      <family val="1"/>
    </font>
    <font>
      <i/>
      <sz val="13"/>
      <color rgb="FFFF0000"/>
      <name val="Times New Roman"/>
      <family val="1"/>
    </font>
    <font>
      <sz val="11"/>
      <color rgb="FFFF0000"/>
      <name val="Times New Roman"/>
      <family val="1"/>
    </font>
  </fonts>
  <fills count="4">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style="dotted">
        <color indexed="64"/>
      </bottom>
      <diagonal/>
    </border>
  </borders>
  <cellStyleXfs count="21">
    <xf numFmtId="0" fontId="0" fillId="0" borderId="0"/>
    <xf numFmtId="0" fontId="26" fillId="0" borderId="0" applyNumberFormat="0" applyFill="0" applyBorder="0" applyAlignment="0" applyProtection="0"/>
    <xf numFmtId="164" fontId="30" fillId="0" borderId="0" applyFont="0" applyFill="0" applyBorder="0" applyAlignment="0" applyProtection="0"/>
    <xf numFmtId="0" fontId="33" fillId="0" borderId="0"/>
    <xf numFmtId="167" fontId="34" fillId="0" borderId="0" applyFont="0" applyFill="0" applyBorder="0" applyAlignment="0" applyProtection="0"/>
    <xf numFmtId="43" fontId="34" fillId="0" borderId="0" applyFont="0" applyFill="0" applyBorder="0" applyAlignment="0" applyProtection="0"/>
    <xf numFmtId="164" fontId="34" fillId="0" borderId="0" applyFont="0" applyFill="0" applyBorder="0" applyAlignment="0" applyProtection="0"/>
    <xf numFmtId="0" fontId="33" fillId="0" borderId="0"/>
    <xf numFmtId="167" fontId="34" fillId="0" borderId="0" applyFont="0" applyFill="0" applyBorder="0" applyAlignment="0" applyProtection="0"/>
    <xf numFmtId="0" fontId="35" fillId="0" borderId="0"/>
    <xf numFmtId="0" fontId="36" fillId="0" borderId="0"/>
    <xf numFmtId="0" fontId="34" fillId="0" borderId="0"/>
    <xf numFmtId="167" fontId="2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6" fillId="0" borderId="0"/>
    <xf numFmtId="43" fontId="33" fillId="0" borderId="0" applyFont="0" applyFill="0" applyBorder="0" applyAlignment="0" applyProtection="0"/>
    <xf numFmtId="164" fontId="34" fillId="0" borderId="0" applyFont="0" applyFill="0" applyBorder="0" applyAlignment="0" applyProtection="0"/>
    <xf numFmtId="43" fontId="34" fillId="0" borderId="0" applyFont="0" applyFill="0" applyBorder="0" applyAlignment="0" applyProtection="0"/>
    <xf numFmtId="0" fontId="36" fillId="0" borderId="0"/>
  </cellStyleXfs>
  <cellXfs count="233">
    <xf numFmtId="0" fontId="0" fillId="0" borderId="0" xfId="0"/>
    <xf numFmtId="0" fontId="2" fillId="0" borderId="0" xfId="0" applyFont="1" applyAlignme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6" fillId="2" borderId="1" xfId="0" applyFont="1" applyFill="1" applyBorder="1" applyAlignment="1">
      <alignment vertical="center" wrapText="1"/>
    </xf>
    <xf numFmtId="0" fontId="6" fillId="0" borderId="0" xfId="0" applyFont="1" applyAlignment="1">
      <alignment vertical="center"/>
    </xf>
    <xf numFmtId="0" fontId="7"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0" fillId="0" borderId="0" xfId="0" applyFont="1" applyAlignment="1">
      <alignment vertical="center"/>
    </xf>
    <xf numFmtId="0" fontId="5" fillId="2" borderId="1" xfId="0" applyFont="1" applyFill="1" applyBorder="1" applyAlignment="1">
      <alignment vertical="center" wrapText="1"/>
    </xf>
    <xf numFmtId="0" fontId="13" fillId="0" borderId="0" xfId="0" applyFont="1" applyAlignment="1">
      <alignment vertical="center"/>
    </xf>
    <xf numFmtId="0" fontId="2" fillId="0" borderId="0" xfId="0" applyFont="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0" fontId="13" fillId="0" borderId="0" xfId="0" applyFont="1"/>
    <xf numFmtId="0" fontId="6" fillId="2" borderId="1" xfId="0" applyFont="1" applyFill="1" applyBorder="1" applyAlignment="1">
      <alignment horizontal="center" vertical="center" wrapText="1"/>
    </xf>
    <xf numFmtId="0" fontId="14" fillId="0" borderId="0" xfId="0" applyFont="1" applyAlignment="1">
      <alignment vertical="center"/>
    </xf>
    <xf numFmtId="0" fontId="7" fillId="0" borderId="0" xfId="0" applyFont="1" applyAlignment="1">
      <alignment vertical="center" wrapText="1"/>
    </xf>
    <xf numFmtId="0" fontId="15" fillId="0" borderId="0" xfId="0" applyFont="1" applyAlignment="1">
      <alignment horizontal="right" vertical="center"/>
    </xf>
    <xf numFmtId="0" fontId="16" fillId="0" borderId="0" xfId="0" applyFont="1" applyAlignment="1">
      <alignment horizontal="right" vertical="center"/>
    </xf>
    <xf numFmtId="0" fontId="18" fillId="0" borderId="0" xfId="0" applyFont="1" applyAlignment="1">
      <alignment horizontal="left" vertical="center"/>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7" fillId="0" borderId="1" xfId="0" applyFont="1" applyBorder="1" applyAlignment="1">
      <alignment vertical="center" wrapText="1"/>
    </xf>
    <xf numFmtId="0" fontId="16" fillId="0" borderId="1" xfId="0" applyFont="1" applyBorder="1" applyAlignment="1">
      <alignment vertical="center" wrapText="1"/>
    </xf>
    <xf numFmtId="0" fontId="16" fillId="0" borderId="0" xfId="0" applyFont="1" applyAlignment="1">
      <alignment horizontal="left" vertical="center"/>
    </xf>
    <xf numFmtId="0" fontId="18" fillId="0" borderId="0" xfId="0" applyFont="1" applyAlignment="1">
      <alignment vertical="center"/>
    </xf>
    <xf numFmtId="0" fontId="17" fillId="0" borderId="0" xfId="0" applyFont="1" applyAlignment="1">
      <alignment vertical="center"/>
    </xf>
    <xf numFmtId="0" fontId="0" fillId="0" borderId="0" xfId="0" applyAlignment="1">
      <alignment wrapText="1"/>
    </xf>
    <xf numFmtId="0" fontId="0" fillId="0" borderId="1" xfId="0" applyBorder="1" applyAlignment="1">
      <alignment vertical="top" wrapText="1"/>
    </xf>
    <xf numFmtId="0" fontId="20" fillId="0" borderId="1" xfId="0" applyFont="1" applyBorder="1" applyAlignment="1">
      <alignment horizontal="center" vertical="center" wrapText="1"/>
    </xf>
    <xf numFmtId="0" fontId="21" fillId="0" borderId="0" xfId="0" applyFont="1"/>
    <xf numFmtId="0" fontId="0" fillId="0" borderId="0" xfId="0" applyAlignment="1">
      <alignment horizontal="left"/>
    </xf>
    <xf numFmtId="0" fontId="17" fillId="0" borderId="1" xfId="0" applyFont="1" applyBorder="1" applyAlignment="1">
      <alignment vertical="center"/>
    </xf>
    <xf numFmtId="0" fontId="23" fillId="0" borderId="0" xfId="0" applyFont="1" applyAlignment="1">
      <alignment horizontal="right" vertical="center"/>
    </xf>
    <xf numFmtId="0" fontId="2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2" fillId="0" borderId="0" xfId="0" applyFont="1" applyAlignment="1">
      <alignment horizontal="right" vertical="center"/>
    </xf>
    <xf numFmtId="0" fontId="17" fillId="0" borderId="0" xfId="0" applyFont="1" applyAlignment="1">
      <alignment horizontal="justify" vertical="center"/>
    </xf>
    <xf numFmtId="0" fontId="17" fillId="0" borderId="1" xfId="0" applyFont="1" applyBorder="1" applyAlignment="1">
      <alignment horizontal="right" vertical="center" wrapText="1"/>
    </xf>
    <xf numFmtId="0" fontId="15" fillId="3" borderId="1" xfId="0" applyFont="1" applyFill="1" applyBorder="1" applyAlignment="1">
      <alignment vertical="center" wrapText="1"/>
    </xf>
    <xf numFmtId="0" fontId="0" fillId="0" borderId="0" xfId="0" applyAlignment="1">
      <alignment vertical="center"/>
    </xf>
    <xf numFmtId="0" fontId="27" fillId="0" borderId="1" xfId="1" applyFont="1" applyBorder="1" applyAlignment="1">
      <alignment vertical="center" wrapText="1"/>
    </xf>
    <xf numFmtId="0" fontId="28" fillId="0" borderId="0" xfId="0" applyFont="1" applyAlignment="1">
      <alignment vertical="center"/>
    </xf>
    <xf numFmtId="0" fontId="2" fillId="2" borderId="1" xfId="0" applyFont="1" applyFill="1" applyBorder="1" applyAlignment="1">
      <alignment horizontal="right" vertical="center" wrapText="1"/>
    </xf>
    <xf numFmtId="0" fontId="2" fillId="2" borderId="3" xfId="0" applyFont="1" applyFill="1" applyBorder="1" applyAlignment="1">
      <alignment vertical="center" wrapText="1"/>
    </xf>
    <xf numFmtId="0" fontId="5" fillId="2" borderId="1" xfId="0" applyFont="1" applyFill="1" applyBorder="1" applyAlignment="1">
      <alignment horizontal="right" vertical="center" wrapText="1"/>
    </xf>
    <xf numFmtId="0" fontId="0" fillId="0" borderId="0" xfId="0" applyAlignment="1">
      <alignment vertical="center" wrapText="1"/>
    </xf>
    <xf numFmtId="0" fontId="15" fillId="0" borderId="1" xfId="0" applyFont="1" applyBorder="1" applyAlignment="1">
      <alignment horizontal="right" vertical="center" wrapText="1"/>
    </xf>
    <xf numFmtId="0" fontId="29" fillId="0" borderId="0" xfId="0" applyFont="1" applyAlignment="1">
      <alignment vertical="center"/>
    </xf>
    <xf numFmtId="0" fontId="24" fillId="0" borderId="1" xfId="0" applyFont="1" applyBorder="1"/>
    <xf numFmtId="165" fontId="17" fillId="0" borderId="1" xfId="2" applyNumberFormat="1" applyFont="1" applyBorder="1" applyAlignment="1">
      <alignment horizontal="center" vertical="center" wrapText="1"/>
    </xf>
    <xf numFmtId="165" fontId="15" fillId="0" borderId="1" xfId="2" applyNumberFormat="1" applyFont="1" applyBorder="1" applyAlignment="1">
      <alignment horizontal="center" vertical="center" wrapText="1"/>
    </xf>
    <xf numFmtId="165" fontId="0" fillId="0" borderId="0" xfId="0" applyNumberFormat="1"/>
    <xf numFmtId="166" fontId="5" fillId="2" borderId="1" xfId="2" applyNumberFormat="1" applyFont="1" applyFill="1" applyBorder="1" applyAlignment="1">
      <alignment horizontal="center" vertical="center" wrapText="1"/>
    </xf>
    <xf numFmtId="43" fontId="5" fillId="2" borderId="1" xfId="2" applyNumberFormat="1" applyFont="1" applyFill="1" applyBorder="1" applyAlignment="1">
      <alignment horizontal="center" vertical="center" wrapText="1"/>
    </xf>
    <xf numFmtId="0" fontId="5" fillId="0" borderId="0" xfId="0" applyFont="1" applyAlignment="1">
      <alignment vertical="center"/>
    </xf>
    <xf numFmtId="166" fontId="5" fillId="0" borderId="0" xfId="0" applyNumberFormat="1" applyFont="1" applyAlignment="1">
      <alignment vertical="center"/>
    </xf>
    <xf numFmtId="166" fontId="5" fillId="2" borderId="1" xfId="2" applyNumberFormat="1" applyFont="1" applyFill="1" applyBorder="1" applyAlignment="1">
      <alignment vertical="center" wrapText="1"/>
    </xf>
    <xf numFmtId="43" fontId="5" fillId="2" borderId="1" xfId="2" applyNumberFormat="1" applyFont="1" applyFill="1" applyBorder="1" applyAlignment="1">
      <alignment vertical="center" wrapText="1"/>
    </xf>
    <xf numFmtId="166" fontId="2" fillId="2" borderId="1" xfId="2" applyNumberFormat="1" applyFont="1" applyFill="1" applyBorder="1" applyAlignment="1">
      <alignment vertical="center" wrapText="1"/>
    </xf>
    <xf numFmtId="43" fontId="2" fillId="2" borderId="1" xfId="2" applyNumberFormat="1" applyFont="1" applyFill="1" applyBorder="1" applyAlignment="1">
      <alignment vertical="center" wrapText="1"/>
    </xf>
    <xf numFmtId="166" fontId="6" fillId="2" borderId="1" xfId="2" applyNumberFormat="1" applyFont="1" applyFill="1" applyBorder="1" applyAlignment="1">
      <alignment vertical="center" wrapText="1"/>
    </xf>
    <xf numFmtId="43" fontId="6" fillId="2" borderId="1" xfId="2" applyNumberFormat="1" applyFont="1" applyFill="1" applyBorder="1" applyAlignment="1">
      <alignment vertical="center" wrapText="1"/>
    </xf>
    <xf numFmtId="166" fontId="5" fillId="2" borderId="1" xfId="0" applyNumberFormat="1" applyFont="1" applyFill="1" applyBorder="1" applyAlignment="1">
      <alignment vertical="center" wrapText="1"/>
    </xf>
    <xf numFmtId="166" fontId="2" fillId="2" borderId="1" xfId="0" applyNumberFormat="1" applyFont="1" applyFill="1" applyBorder="1" applyAlignment="1">
      <alignment vertical="center" wrapText="1"/>
    </xf>
    <xf numFmtId="166" fontId="2" fillId="0" borderId="0" xfId="0" applyNumberFormat="1" applyFont="1" applyAlignment="1">
      <alignment vertical="center"/>
    </xf>
    <xf numFmtId="166" fontId="5" fillId="2" borderId="1" xfId="0" applyNumberFormat="1" applyFont="1" applyFill="1" applyBorder="1" applyAlignment="1">
      <alignment horizontal="center" vertical="center" wrapText="1"/>
    </xf>
    <xf numFmtId="166" fontId="2" fillId="0" borderId="1" xfId="2" applyNumberFormat="1" applyFont="1" applyFill="1" applyBorder="1" applyAlignment="1">
      <alignment vertical="center" wrapText="1"/>
    </xf>
    <xf numFmtId="0" fontId="24" fillId="0" borderId="10" xfId="0" applyFont="1" applyBorder="1"/>
    <xf numFmtId="0" fontId="28" fillId="0" borderId="10" xfId="0" applyFont="1" applyBorder="1"/>
    <xf numFmtId="0" fontId="6" fillId="0" borderId="0" xfId="0" applyFont="1" applyAlignment="1">
      <alignment horizontal="center" vertical="center" wrapText="1"/>
    </xf>
    <xf numFmtId="165" fontId="2" fillId="2" borderId="1" xfId="2" applyNumberFormat="1" applyFont="1" applyFill="1" applyBorder="1" applyAlignment="1">
      <alignment horizontal="center" vertical="center" wrapText="1"/>
    </xf>
    <xf numFmtId="165" fontId="2" fillId="2" borderId="1" xfId="2" applyNumberFormat="1" applyFont="1" applyFill="1" applyBorder="1" applyAlignment="1">
      <alignment vertical="center" wrapText="1"/>
    </xf>
    <xf numFmtId="165" fontId="2" fillId="0" borderId="0" xfId="0" applyNumberFormat="1" applyFont="1" applyAlignment="1">
      <alignment vertical="center"/>
    </xf>
    <xf numFmtId="165" fontId="5" fillId="2" borderId="1" xfId="0" applyNumberFormat="1" applyFont="1" applyFill="1" applyBorder="1"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17" fillId="0" borderId="1" xfId="0" quotePrefix="1" applyFont="1" applyBorder="1" applyAlignment="1">
      <alignment horizontal="center" vertical="center" wrapText="1"/>
    </xf>
    <xf numFmtId="0" fontId="29" fillId="0" borderId="0" xfId="0" applyFont="1"/>
    <xf numFmtId="0" fontId="15" fillId="0" borderId="9" xfId="0" applyFont="1" applyBorder="1" applyAlignment="1">
      <alignment horizontal="center" vertical="center" wrapText="1"/>
    </xf>
    <xf numFmtId="0" fontId="15" fillId="0" borderId="9" xfId="0" applyFont="1" applyBorder="1" applyAlignment="1">
      <alignment vertical="center" wrapText="1"/>
    </xf>
    <xf numFmtId="165" fontId="15" fillId="0" borderId="9" xfId="2" applyNumberFormat="1" applyFont="1" applyBorder="1" applyAlignment="1">
      <alignment horizontal="right" vertical="center" wrapText="1"/>
    </xf>
    <xf numFmtId="0" fontId="15" fillId="0" borderId="10" xfId="0" applyFont="1" applyBorder="1" applyAlignment="1">
      <alignment horizontal="center" vertical="center" wrapText="1"/>
    </xf>
    <xf numFmtId="0" fontId="15" fillId="0" borderId="10" xfId="0" applyFont="1" applyBorder="1" applyAlignment="1">
      <alignment vertical="center" wrapText="1"/>
    </xf>
    <xf numFmtId="165" fontId="15" fillId="0" borderId="10" xfId="2" applyNumberFormat="1" applyFont="1" applyBorder="1" applyAlignment="1">
      <alignment horizontal="right" vertical="center" wrapText="1"/>
    </xf>
    <xf numFmtId="0" fontId="17" fillId="0" borderId="10" xfId="0" quotePrefix="1" applyFont="1" applyBorder="1" applyAlignment="1">
      <alignment horizontal="center" vertical="center" wrapText="1"/>
    </xf>
    <xf numFmtId="0" fontId="17" fillId="0" borderId="10" xfId="0" applyFont="1" applyBorder="1" applyAlignment="1">
      <alignment vertical="center" wrapText="1"/>
    </xf>
    <xf numFmtId="165" fontId="17" fillId="0" borderId="10" xfId="2" applyNumberFormat="1" applyFont="1" applyBorder="1" applyAlignment="1">
      <alignment horizontal="right"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165" fontId="15" fillId="0" borderId="11" xfId="2" applyNumberFormat="1" applyFont="1" applyBorder="1" applyAlignment="1">
      <alignment horizontal="right" vertical="center" wrapText="1"/>
    </xf>
    <xf numFmtId="0" fontId="24" fillId="0" borderId="1" xfId="0" applyFont="1" applyBorder="1" applyAlignment="1">
      <alignment vertical="center" wrapText="1"/>
    </xf>
    <xf numFmtId="166" fontId="38" fillId="2" borderId="1" xfId="2" applyNumberFormat="1" applyFont="1" applyFill="1" applyBorder="1" applyAlignment="1">
      <alignment vertical="center" wrapText="1"/>
    </xf>
    <xf numFmtId="168" fontId="28" fillId="0" borderId="0" xfId="0" applyNumberFormat="1" applyFont="1"/>
    <xf numFmtId="168" fontId="22" fillId="0" borderId="0" xfId="3" applyNumberFormat="1" applyFont="1" applyAlignment="1">
      <alignment horizontal="center" vertical="center" wrapText="1"/>
    </xf>
    <xf numFmtId="168" fontId="32" fillId="0" borderId="0" xfId="0" applyNumberFormat="1" applyFont="1"/>
    <xf numFmtId="168" fontId="24" fillId="0" borderId="1" xfId="3" quotePrefix="1" applyNumberFormat="1" applyFont="1" applyBorder="1" applyAlignment="1">
      <alignment horizontal="center" vertical="center" wrapText="1"/>
    </xf>
    <xf numFmtId="168" fontId="22" fillId="0" borderId="1" xfId="3" applyNumberFormat="1" applyFont="1" applyBorder="1" applyAlignment="1">
      <alignment horizontal="center" vertical="center" wrapText="1"/>
    </xf>
    <xf numFmtId="168" fontId="22" fillId="0" borderId="1" xfId="4" applyNumberFormat="1" applyFont="1" applyFill="1" applyBorder="1" applyAlignment="1">
      <alignment vertical="center" wrapText="1"/>
    </xf>
    <xf numFmtId="168" fontId="22" fillId="0" borderId="1" xfId="0" applyNumberFormat="1" applyFont="1" applyBorder="1" applyAlignment="1">
      <alignment horizontal="center" vertical="center" wrapText="1"/>
    </xf>
    <xf numFmtId="168" fontId="22" fillId="0" borderId="1" xfId="3" quotePrefix="1" applyNumberFormat="1" applyFont="1" applyBorder="1" applyAlignment="1">
      <alignment horizontal="center" vertical="center" wrapText="1"/>
    </xf>
    <xf numFmtId="168" fontId="22" fillId="0" borderId="1" xfId="3" applyNumberFormat="1" applyFont="1" applyBorder="1" applyAlignment="1">
      <alignment horizontal="right" vertical="center" wrapText="1"/>
    </xf>
    <xf numFmtId="168" fontId="24" fillId="0" borderId="0" xfId="0" applyNumberFormat="1" applyFont="1"/>
    <xf numFmtId="168" fontId="24" fillId="0" borderId="1" xfId="3" applyNumberFormat="1" applyFont="1" applyBorder="1" applyAlignment="1">
      <alignment horizontal="center" vertical="center" wrapText="1"/>
    </xf>
    <xf numFmtId="0" fontId="24" fillId="0" borderId="1" xfId="9" applyFont="1" applyBorder="1" applyAlignment="1">
      <alignment horizontal="center" vertical="center" wrapText="1"/>
    </xf>
    <xf numFmtId="0" fontId="24" fillId="0" borderId="1" xfId="0" applyFont="1" applyBorder="1" applyAlignment="1">
      <alignment horizontal="center" wrapText="1"/>
    </xf>
    <xf numFmtId="1" fontId="24" fillId="0" borderId="1" xfId="3" applyNumberFormat="1" applyFont="1" applyBorder="1" applyAlignment="1">
      <alignment horizontal="center" vertical="center" wrapText="1"/>
    </xf>
    <xf numFmtId="168" fontId="24" fillId="0" borderId="1" xfId="13" applyNumberFormat="1" applyFont="1" applyFill="1" applyBorder="1" applyAlignment="1">
      <alignment horizontal="right" vertical="center" wrapText="1"/>
    </xf>
    <xf numFmtId="168" fontId="24" fillId="0" borderId="1" xfId="13" applyNumberFormat="1" applyFont="1" applyFill="1" applyBorder="1" applyAlignment="1">
      <alignment horizontal="right" vertical="center"/>
    </xf>
    <xf numFmtId="168" fontId="24" fillId="0" borderId="1" xfId="0" applyNumberFormat="1" applyFont="1" applyBorder="1" applyAlignment="1">
      <alignment horizontal="center" vertical="center"/>
    </xf>
    <xf numFmtId="168" fontId="24" fillId="0" borderId="1" xfId="0" applyNumberFormat="1" applyFont="1" applyBorder="1" applyAlignment="1">
      <alignment horizontal="left" vertical="center" wrapText="1"/>
    </xf>
    <xf numFmtId="168" fontId="24" fillId="0" borderId="1" xfId="3" applyNumberFormat="1" applyFont="1" applyBorder="1" applyAlignment="1">
      <alignment vertical="center" wrapText="1"/>
    </xf>
    <xf numFmtId="0" fontId="24" fillId="0" borderId="1" xfId="10" applyFont="1" applyBorder="1" applyAlignment="1">
      <alignment horizontal="center" vertical="center" wrapText="1"/>
    </xf>
    <xf numFmtId="168" fontId="24" fillId="0" borderId="1" xfId="0" applyNumberFormat="1" applyFont="1" applyBorder="1" applyAlignment="1">
      <alignment vertical="center" wrapText="1"/>
    </xf>
    <xf numFmtId="168" fontId="24" fillId="0" borderId="1" xfId="0" applyNumberFormat="1" applyFont="1" applyBorder="1"/>
    <xf numFmtId="168" fontId="22" fillId="0" borderId="0" xfId="0" applyNumberFormat="1" applyFont="1"/>
    <xf numFmtId="168" fontId="24" fillId="0" borderId="1" xfId="0" applyNumberFormat="1" applyFont="1" applyBorder="1" applyAlignment="1">
      <alignment horizontal="center" vertical="center" wrapText="1"/>
    </xf>
    <xf numFmtId="168" fontId="24" fillId="0" borderId="1" xfId="14" applyNumberFormat="1" applyFont="1" applyFill="1" applyBorder="1" applyAlignment="1">
      <alignment horizontal="center" vertical="center"/>
    </xf>
    <xf numFmtId="168" fontId="24" fillId="0" borderId="1" xfId="15" applyNumberFormat="1" applyFont="1" applyFill="1" applyBorder="1" applyAlignment="1">
      <alignment horizontal="center" vertical="center" wrapText="1"/>
    </xf>
    <xf numFmtId="168" fontId="24" fillId="0" borderId="1" xfId="10" applyNumberFormat="1" applyFont="1" applyBorder="1" applyAlignment="1">
      <alignment horizontal="justify" vertical="center" wrapText="1"/>
    </xf>
    <xf numFmtId="168" fontId="24" fillId="0" borderId="1" xfId="11" applyNumberFormat="1" applyFont="1" applyBorder="1" applyAlignment="1">
      <alignment horizontal="left" vertical="center"/>
    </xf>
    <xf numFmtId="168" fontId="24" fillId="0" borderId="19" xfId="10" applyNumberFormat="1" applyFont="1" applyBorder="1" applyAlignment="1">
      <alignment horizontal="center" vertical="center" wrapText="1"/>
    </xf>
    <xf numFmtId="168" fontId="24" fillId="0" borderId="1" xfId="10" applyNumberFormat="1" applyFont="1" applyBorder="1" applyAlignment="1">
      <alignment horizontal="center" vertical="center" wrapText="1"/>
    </xf>
    <xf numFmtId="168" fontId="22" fillId="0" borderId="1" xfId="3" applyNumberFormat="1" applyFont="1" applyBorder="1" applyAlignment="1">
      <alignment vertical="center" wrapText="1"/>
    </xf>
    <xf numFmtId="168" fontId="28" fillId="0" borderId="0" xfId="0" applyNumberFormat="1" applyFont="1" applyAlignment="1">
      <alignment horizontal="center" vertical="center"/>
    </xf>
    <xf numFmtId="168" fontId="28" fillId="0" borderId="0" xfId="0" applyNumberFormat="1" applyFont="1" applyAlignment="1">
      <alignment horizontal="center"/>
    </xf>
    <xf numFmtId="0" fontId="6" fillId="0" borderId="0" xfId="0" applyFont="1" applyAlignment="1">
      <alignment vertical="center" wrapText="1"/>
    </xf>
    <xf numFmtId="164" fontId="2" fillId="2" borderId="1" xfId="2" applyFont="1" applyFill="1" applyBorder="1" applyAlignment="1">
      <alignment horizontal="center" vertical="center" wrapText="1"/>
    </xf>
    <xf numFmtId="165" fontId="7" fillId="0" borderId="0" xfId="0" applyNumberFormat="1" applyFont="1" applyAlignment="1">
      <alignment vertical="center"/>
    </xf>
    <xf numFmtId="0" fontId="23" fillId="0" borderId="0" xfId="0" applyFont="1" applyAlignment="1">
      <alignment vertical="center" wrapText="1"/>
    </xf>
    <xf numFmtId="0" fontId="22" fillId="0" borderId="13" xfId="0" applyFont="1" applyBorder="1" applyAlignment="1">
      <alignment horizontal="center"/>
    </xf>
    <xf numFmtId="0" fontId="39" fillId="0" borderId="14" xfId="0" applyFont="1" applyBorder="1"/>
    <xf numFmtId="3" fontId="22" fillId="0" borderId="9" xfId="0" applyNumberFormat="1" applyFont="1" applyBorder="1"/>
    <xf numFmtId="0" fontId="23" fillId="0" borderId="0" xfId="0" applyFont="1" applyAlignment="1">
      <alignment horizontal="center" vertical="center" wrapText="1"/>
    </xf>
    <xf numFmtId="0" fontId="24" fillId="0" borderId="0" xfId="0" applyFont="1" applyAlignment="1">
      <alignment vertical="center"/>
    </xf>
    <xf numFmtId="0" fontId="24" fillId="0" borderId="15" xfId="0" applyFont="1" applyBorder="1" applyAlignment="1">
      <alignment horizontal="center"/>
    </xf>
    <xf numFmtId="0" fontId="24" fillId="0" borderId="16" xfId="0" applyFont="1" applyBorder="1"/>
    <xf numFmtId="3" fontId="24" fillId="0" borderId="10" xfId="0" applyNumberFormat="1" applyFont="1" applyBorder="1"/>
    <xf numFmtId="0" fontId="24" fillId="0" borderId="17" xfId="0" applyFont="1" applyBorder="1" applyAlignment="1">
      <alignment horizontal="center"/>
    </xf>
    <xf numFmtId="0" fontId="24" fillId="0" borderId="18" xfId="0" applyFont="1" applyBorder="1"/>
    <xf numFmtId="3" fontId="24" fillId="0" borderId="11" xfId="0" applyNumberFormat="1" applyFont="1" applyBorder="1"/>
    <xf numFmtId="0" fontId="22" fillId="0" borderId="12" xfId="0" applyFont="1" applyBorder="1" applyAlignment="1">
      <alignment horizontal="center" vertical="center"/>
    </xf>
    <xf numFmtId="0" fontId="22" fillId="0" borderId="8" xfId="0" applyFont="1" applyBorder="1" applyAlignment="1">
      <alignment horizontal="center" vertical="center"/>
    </xf>
    <xf numFmtId="0" fontId="22" fillId="0" borderId="1" xfId="0" quotePrefix="1" applyFont="1" applyBorder="1" applyAlignment="1">
      <alignment horizontal="center" vertical="center"/>
    </xf>
    <xf numFmtId="164" fontId="22" fillId="0" borderId="9" xfId="2" applyFont="1" applyBorder="1"/>
    <xf numFmtId="0" fontId="31" fillId="0" borderId="0" xfId="0" applyFont="1" applyAlignment="1">
      <alignment vertical="center"/>
    </xf>
    <xf numFmtId="0" fontId="40" fillId="0" borderId="0" xfId="0" applyFont="1" applyAlignment="1">
      <alignment vertical="center" wrapText="1"/>
    </xf>
    <xf numFmtId="0" fontId="2" fillId="0" borderId="10" xfId="0" applyFont="1" applyBorder="1" applyAlignment="1">
      <alignment wrapText="1"/>
    </xf>
    <xf numFmtId="165" fontId="5" fillId="0" borderId="0" xfId="2" applyNumberFormat="1" applyFont="1" applyAlignment="1">
      <alignment vertical="center"/>
    </xf>
    <xf numFmtId="166" fontId="5" fillId="0" borderId="1" xfId="2" applyNumberFormat="1" applyFont="1" applyFill="1" applyBorder="1" applyAlignment="1">
      <alignment vertical="center" wrapText="1"/>
    </xf>
    <xf numFmtId="166" fontId="6" fillId="0" borderId="1" xfId="2" applyNumberFormat="1" applyFont="1" applyFill="1" applyBorder="1" applyAlignment="1">
      <alignment vertical="center" wrapText="1"/>
    </xf>
    <xf numFmtId="166" fontId="5" fillId="0" borderId="1" xfId="2" applyNumberFormat="1" applyFont="1" applyFill="1" applyBorder="1" applyAlignment="1">
      <alignment horizontal="center" vertical="center" wrapText="1"/>
    </xf>
    <xf numFmtId="166" fontId="2" fillId="0" borderId="1" xfId="2" applyNumberFormat="1" applyFont="1" applyFill="1" applyBorder="1" applyAlignment="1">
      <alignment horizontal="center" vertical="center" wrapText="1"/>
    </xf>
    <xf numFmtId="166" fontId="2" fillId="2" borderId="1" xfId="2" applyNumberFormat="1" applyFont="1" applyFill="1" applyBorder="1" applyAlignment="1">
      <alignment horizontal="center" vertical="center" wrapText="1"/>
    </xf>
    <xf numFmtId="43" fontId="2" fillId="2" borderId="1" xfId="2" applyNumberFormat="1" applyFont="1" applyFill="1" applyBorder="1" applyAlignment="1">
      <alignment horizontal="center" vertical="center" wrapText="1"/>
    </xf>
    <xf numFmtId="166" fontId="41" fillId="0" borderId="1" xfId="2" applyNumberFormat="1" applyFont="1" applyFill="1" applyBorder="1" applyAlignment="1">
      <alignment horizontal="center" vertical="center" wrapText="1"/>
    </xf>
    <xf numFmtId="165" fontId="5" fillId="0" borderId="1" xfId="2" applyNumberFormat="1" applyFont="1" applyFill="1" applyBorder="1" applyAlignment="1">
      <alignment horizontal="right" vertical="center" wrapText="1"/>
    </xf>
    <xf numFmtId="165" fontId="5" fillId="0" borderId="1" xfId="2" applyNumberFormat="1" applyFont="1" applyFill="1" applyBorder="1" applyAlignment="1">
      <alignment vertical="center" wrapText="1"/>
    </xf>
    <xf numFmtId="166"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166" fontId="2"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3" fontId="2" fillId="2" borderId="1" xfId="2" applyNumberFormat="1" applyFont="1" applyFill="1" applyBorder="1" applyAlignment="1">
      <alignment horizontal="center" vertical="center" wrapText="1"/>
    </xf>
    <xf numFmtId="0" fontId="17" fillId="0" borderId="4" xfId="0" applyFont="1" applyBorder="1" applyAlignment="1">
      <alignment horizontal="left" vertical="center" wrapText="1"/>
    </xf>
    <xf numFmtId="0" fontId="17" fillId="0" borderId="6" xfId="0" applyFont="1" applyBorder="1" applyAlignment="1">
      <alignment horizontal="left" vertical="center" wrapText="1"/>
    </xf>
    <xf numFmtId="0" fontId="15" fillId="0" borderId="7" xfId="0" applyFont="1" applyBorder="1" applyAlignment="1">
      <alignment horizontal="center" vertical="center" wrapText="1"/>
    </xf>
    <xf numFmtId="0" fontId="15" fillId="0" borderId="0" xfId="0" applyFont="1" applyAlignment="1">
      <alignment horizontal="center" vertical="center"/>
    </xf>
    <xf numFmtId="0" fontId="17" fillId="0" borderId="5" xfId="0" applyFont="1" applyBorder="1" applyAlignment="1">
      <alignment horizontal="left" vertical="center" wrapText="1"/>
    </xf>
    <xf numFmtId="0" fontId="1" fillId="0" borderId="0" xfId="0" applyFont="1" applyAlignment="1">
      <alignment horizontal="righ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right" vertical="center" wrapText="1"/>
    </xf>
    <xf numFmtId="0" fontId="12"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center" vertical="center"/>
    </xf>
    <xf numFmtId="0" fontId="13"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wrapText="1"/>
    </xf>
    <xf numFmtId="166" fontId="2" fillId="2" borderId="1" xfId="2" applyNumberFormat="1" applyFont="1" applyFill="1" applyBorder="1" applyAlignment="1">
      <alignment horizontal="center" vertical="center" wrapText="1"/>
    </xf>
    <xf numFmtId="43" fontId="2" fillId="2" borderId="4" xfId="2" applyNumberFormat="1" applyFont="1" applyFill="1" applyBorder="1" applyAlignment="1">
      <alignment horizontal="center" vertical="center" wrapText="1"/>
    </xf>
    <xf numFmtId="43" fontId="2" fillId="2" borderId="6" xfId="2" applyNumberFormat="1" applyFont="1" applyFill="1" applyBorder="1" applyAlignment="1">
      <alignment horizontal="center" vertical="center" wrapText="1"/>
    </xf>
    <xf numFmtId="43" fontId="2"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2" fillId="0" borderId="0" xfId="0" applyFont="1" applyAlignment="1">
      <alignment horizontal="center" vertical="center" wrapText="1"/>
    </xf>
    <xf numFmtId="0" fontId="13" fillId="0" borderId="2" xfId="0" applyFont="1" applyBorder="1" applyAlignment="1">
      <alignment horizontal="left" vertical="center" wrapText="1"/>
    </xf>
    <xf numFmtId="0" fontId="10" fillId="0" borderId="0" xfId="0" applyFont="1" applyAlignment="1">
      <alignment horizontal="left" vertical="center" wrapText="1"/>
    </xf>
    <xf numFmtId="0" fontId="37" fillId="0" borderId="0" xfId="0" applyFont="1" applyAlignment="1">
      <alignment horizontal="lef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40" fillId="0" borderId="0" xfId="0" applyFont="1" applyAlignment="1">
      <alignment horizontal="center" vertical="center" wrapText="1"/>
    </xf>
    <xf numFmtId="0" fontId="17" fillId="0" borderId="1" xfId="0" applyFont="1" applyBorder="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left" vertical="center" wrapText="1"/>
    </xf>
    <xf numFmtId="0" fontId="16" fillId="0" borderId="0" xfId="0" applyFont="1" applyAlignment="1">
      <alignment horizontal="left"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6" fillId="0" borderId="0" xfId="0" applyFont="1" applyAlignment="1">
      <alignment horizontal="left" vertical="center"/>
    </xf>
    <xf numFmtId="0" fontId="19" fillId="0" borderId="0" xfId="0" applyFont="1" applyAlignment="1">
      <alignment horizontal="center" vertical="center"/>
    </xf>
    <xf numFmtId="0" fontId="0" fillId="0" borderId="0" xfId="0" applyAlignment="1">
      <alignment horizontal="center" vertical="center" wrapText="1"/>
    </xf>
    <xf numFmtId="0" fontId="18" fillId="0" borderId="2" xfId="0" applyFont="1" applyBorder="1" applyAlignment="1">
      <alignment horizontal="left" vertical="center" wrapText="1"/>
    </xf>
    <xf numFmtId="168" fontId="22" fillId="0" borderId="1" xfId="3" applyNumberFormat="1" applyFont="1" applyBorder="1" applyAlignment="1">
      <alignment horizontal="center" vertical="center" wrapText="1"/>
    </xf>
    <xf numFmtId="168" fontId="22" fillId="0" borderId="0" xfId="3" applyNumberFormat="1" applyFont="1" applyAlignment="1">
      <alignment horizontal="center" vertical="center" wrapText="1"/>
    </xf>
    <xf numFmtId="168" fontId="23" fillId="0" borderId="0" xfId="3" applyNumberFormat="1" applyFont="1" applyAlignment="1">
      <alignment horizontal="center" vertical="center" wrapText="1"/>
    </xf>
    <xf numFmtId="168" fontId="23" fillId="0" borderId="7" xfId="3" applyNumberFormat="1" applyFont="1" applyBorder="1" applyAlignment="1">
      <alignment horizontal="right" vertical="center"/>
    </xf>
    <xf numFmtId="0" fontId="6" fillId="0" borderId="1" xfId="0" applyFont="1" applyBorder="1" applyAlignment="1">
      <alignment horizontal="center" vertical="center" wrapText="1"/>
    </xf>
  </cellXfs>
  <cellStyles count="21">
    <cellStyle name="Comma" xfId="2" builtinId="3"/>
    <cellStyle name="Comma 10 10" xfId="4"/>
    <cellStyle name="Comma 10 10 2" xfId="14"/>
    <cellStyle name="Comma 10 2 2" xfId="6"/>
    <cellStyle name="Comma 12" xfId="17"/>
    <cellStyle name="Comma 13" xfId="12"/>
    <cellStyle name="Comma 4" xfId="13"/>
    <cellStyle name="Comma 4 18" xfId="19"/>
    <cellStyle name="Comma 4 2" xfId="5"/>
    <cellStyle name="Comma 4 3" xfId="8"/>
    <cellStyle name="Comma 5" xfId="15"/>
    <cellStyle name="Comma 5 21 2 3" xfId="18"/>
    <cellStyle name="Hyperlink" xfId="1" builtinId="8"/>
    <cellStyle name="Normal" xfId="0" builtinId="0"/>
    <cellStyle name="Normal 10 2" xfId="16"/>
    <cellStyle name="Normal 18" xfId="7"/>
    <cellStyle name="Normal 2" xfId="10"/>
    <cellStyle name="Normal 2 10" xfId="11"/>
    <cellStyle name="Normal 58" xfId="20"/>
    <cellStyle name="Normal_Bieu mau (CV )" xfId="3"/>
    <cellStyle name="Normal_Sheet1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M%202020\HOP%20HDND%20CUOI%20NAM%202020\PHU%20BIEU%20HDND%20THEO%20%20Nghi%20dinh%2031-2018%20(anh%20Li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tong hop"/>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Khong)"/>
      <sheetName val="ĐGCĐ THU, CHI MAU 19"/>
      <sheetName val="DANH GIA TH THU NSNN 20"/>
      <sheetName val="D. GIA TH THU NSNN THEO L.V 21"/>
      <sheetName val="22"/>
      <sheetName val="23"/>
      <sheetName val="24"/>
      <sheetName val="25"/>
      <sheetName val="26"/>
      <sheetName val="27"/>
      <sheetName val="28"/>
      <sheetName val="29"/>
      <sheetName val="CĐDT THU, CHI MAU 30"/>
      <sheetName val="31"/>
      <sheetName val="DT THU NSNN MAU 32"/>
      <sheetName val="DT CHI NS HUYEN, XA 33"/>
      <sheetName val="TONG HOP SO 30"/>
      <sheetName val="34 (Khong)"/>
      <sheetName val="CHI NS HUYEN 35"/>
      <sheetName val="36 (KHONG)"/>
      <sheetName val="DT CHI TX NSH TUNG CQ 37"/>
      <sheetName val="DT CTMTQG 38"/>
      <sheetName val="DT THU, CHI NSDP VA BSCĐ 39"/>
      <sheetName val="40 n(Khong)"/>
      <sheetName val="DT CHI NS XA 41"/>
      <sheetName val="42(KHONG)"/>
      <sheetName val="43 (KHONG)"/>
      <sheetName val="44 (KHONG)"/>
      <sheetName val="45 (KHÔNG)"/>
      <sheetName val="DTXDCB 46"/>
      <sheetName val="47 (KHONG)"/>
      <sheetName val="DIEU CHINH DAU TU CONG 16-20"/>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D22">
            <v>444553</v>
          </cell>
        </row>
        <row r="26">
          <cell r="D26">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43">
          <cell r="C43">
            <v>241081</v>
          </cell>
        </row>
        <row r="79">
          <cell r="C79">
            <v>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77"/>
  <sheetViews>
    <sheetView topLeftCell="A25" workbookViewId="0">
      <selection activeCell="E33" sqref="E33"/>
    </sheetView>
  </sheetViews>
  <sheetFormatPr defaultColWidth="9.140625" defaultRowHeight="15.75" x14ac:dyDescent="0.25"/>
  <cols>
    <col min="1" max="1" width="22.140625" style="54" customWidth="1"/>
    <col min="2" max="2" width="64.7109375" style="52" customWidth="1"/>
    <col min="3" max="3" width="47.7109375" style="52" hidden="1" customWidth="1"/>
    <col min="4" max="16384" width="9.140625" style="52"/>
  </cols>
  <sheetData>
    <row r="1" spans="1:3" x14ac:dyDescent="0.25">
      <c r="A1" s="179" t="s">
        <v>951</v>
      </c>
      <c r="B1" s="179"/>
      <c r="C1" s="179"/>
    </row>
    <row r="2" spans="1:3" ht="38.25" customHeight="1" x14ac:dyDescent="0.25">
      <c r="A2" s="178" t="s">
        <v>954</v>
      </c>
      <c r="B2" s="178"/>
      <c r="C2" s="178"/>
    </row>
    <row r="3" spans="1:3" s="58" customFormat="1" x14ac:dyDescent="0.25">
      <c r="A3" s="29" t="s">
        <v>955</v>
      </c>
      <c r="B3" s="29" t="s">
        <v>4</v>
      </c>
      <c r="C3" s="29" t="s">
        <v>956</v>
      </c>
    </row>
    <row r="4" spans="1:3" x14ac:dyDescent="0.25">
      <c r="A4" s="51" t="s">
        <v>870</v>
      </c>
      <c r="B4" s="51" t="s">
        <v>871</v>
      </c>
      <c r="C4" s="51"/>
    </row>
    <row r="5" spans="1:3" x14ac:dyDescent="0.25">
      <c r="A5" s="53" t="s">
        <v>0</v>
      </c>
      <c r="B5" s="31" t="s">
        <v>872</v>
      </c>
      <c r="C5" s="31" t="s">
        <v>957</v>
      </c>
    </row>
    <row r="6" spans="1:3" ht="31.5" x14ac:dyDescent="0.25">
      <c r="A6" s="53" t="s">
        <v>53</v>
      </c>
      <c r="B6" s="31" t="s">
        <v>873</v>
      </c>
      <c r="C6" s="31" t="s">
        <v>962</v>
      </c>
    </row>
    <row r="7" spans="1:3" x14ac:dyDescent="0.25">
      <c r="A7" s="51" t="s">
        <v>874</v>
      </c>
      <c r="B7" s="51" t="s">
        <v>875</v>
      </c>
      <c r="C7" s="51"/>
    </row>
    <row r="8" spans="1:3" ht="31.5" customHeight="1" x14ac:dyDescent="0.25">
      <c r="A8" s="53" t="s">
        <v>124</v>
      </c>
      <c r="B8" s="31" t="s">
        <v>876</v>
      </c>
      <c r="C8" s="176" t="s">
        <v>958</v>
      </c>
    </row>
    <row r="9" spans="1:3" ht="31.5" x14ac:dyDescent="0.25">
      <c r="A9" s="53" t="s">
        <v>159</v>
      </c>
      <c r="B9" s="31" t="s">
        <v>877</v>
      </c>
      <c r="C9" s="180"/>
    </row>
    <row r="10" spans="1:3" ht="31.5" x14ac:dyDescent="0.25">
      <c r="A10" s="53" t="s">
        <v>178</v>
      </c>
      <c r="B10" s="31" t="s">
        <v>878</v>
      </c>
      <c r="C10" s="180"/>
    </row>
    <row r="11" spans="1:3" ht="47.25" x14ac:dyDescent="0.25">
      <c r="A11" s="53" t="s">
        <v>206</v>
      </c>
      <c r="B11" s="31" t="s">
        <v>879</v>
      </c>
      <c r="C11" s="177"/>
    </row>
    <row r="12" spans="1:3" x14ac:dyDescent="0.25">
      <c r="A12" s="51" t="s">
        <v>880</v>
      </c>
      <c r="B12" s="51" t="s">
        <v>881</v>
      </c>
      <c r="C12" s="51"/>
    </row>
    <row r="13" spans="1:3" x14ac:dyDescent="0.25">
      <c r="A13" s="53" t="s">
        <v>224</v>
      </c>
      <c r="B13" s="31" t="s">
        <v>882</v>
      </c>
      <c r="C13" s="31" t="s">
        <v>961</v>
      </c>
    </row>
    <row r="14" spans="1:3" ht="31.5" x14ac:dyDescent="0.25">
      <c r="A14" s="53" t="s">
        <v>262</v>
      </c>
      <c r="B14" s="31" t="s">
        <v>883</v>
      </c>
      <c r="C14" s="31" t="s">
        <v>972</v>
      </c>
    </row>
    <row r="15" spans="1:3" ht="31.5" x14ac:dyDescent="0.25">
      <c r="A15" s="53" t="s">
        <v>294</v>
      </c>
      <c r="B15" s="31" t="s">
        <v>884</v>
      </c>
      <c r="C15" s="31" t="s">
        <v>961</v>
      </c>
    </row>
    <row r="16" spans="1:3" x14ac:dyDescent="0.25">
      <c r="A16" s="53" t="s">
        <v>315</v>
      </c>
      <c r="B16" s="31" t="s">
        <v>885</v>
      </c>
      <c r="C16" s="31" t="s">
        <v>961</v>
      </c>
    </row>
    <row r="17" spans="1:3" ht="31.5" x14ac:dyDescent="0.25">
      <c r="A17" s="53" t="s">
        <v>328</v>
      </c>
      <c r="B17" s="31" t="s">
        <v>886</v>
      </c>
      <c r="C17" s="31" t="s">
        <v>960</v>
      </c>
    </row>
    <row r="18" spans="1:3" x14ac:dyDescent="0.25">
      <c r="A18" s="51" t="s">
        <v>887</v>
      </c>
      <c r="B18" s="51" t="s">
        <v>888</v>
      </c>
      <c r="C18" s="51"/>
    </row>
    <row r="19" spans="1:3" x14ac:dyDescent="0.25">
      <c r="A19" s="50" t="s">
        <v>889</v>
      </c>
      <c r="B19" s="31" t="s">
        <v>890</v>
      </c>
      <c r="C19" s="176" t="s">
        <v>963</v>
      </c>
    </row>
    <row r="20" spans="1:3" x14ac:dyDescent="0.25">
      <c r="A20" s="53" t="s">
        <v>354</v>
      </c>
      <c r="B20" s="31" t="s">
        <v>891</v>
      </c>
      <c r="C20" s="180"/>
    </row>
    <row r="21" spans="1:3" x14ac:dyDescent="0.25">
      <c r="A21" s="53" t="s">
        <v>373</v>
      </c>
      <c r="B21" s="31" t="s">
        <v>892</v>
      </c>
      <c r="C21" s="180"/>
    </row>
    <row r="22" spans="1:3" x14ac:dyDescent="0.25">
      <c r="A22" s="53" t="s">
        <v>414</v>
      </c>
      <c r="B22" s="31" t="s">
        <v>893</v>
      </c>
      <c r="C22" s="180"/>
    </row>
    <row r="23" spans="1:3" x14ac:dyDescent="0.25">
      <c r="A23" s="50" t="s">
        <v>894</v>
      </c>
      <c r="B23" s="31" t="s">
        <v>895</v>
      </c>
      <c r="C23" s="180"/>
    </row>
    <row r="24" spans="1:3" x14ac:dyDescent="0.25">
      <c r="A24" s="53" t="s">
        <v>433</v>
      </c>
      <c r="B24" s="31" t="s">
        <v>896</v>
      </c>
      <c r="C24" s="180"/>
    </row>
    <row r="25" spans="1:3" x14ac:dyDescent="0.25">
      <c r="A25" s="53" t="s">
        <v>450</v>
      </c>
      <c r="B25" s="31" t="s">
        <v>897</v>
      </c>
      <c r="C25" s="180"/>
    </row>
    <row r="26" spans="1:3" x14ac:dyDescent="0.25">
      <c r="A26" s="53" t="s">
        <v>473</v>
      </c>
      <c r="B26" s="31" t="s">
        <v>898</v>
      </c>
      <c r="C26" s="180"/>
    </row>
    <row r="27" spans="1:3" x14ac:dyDescent="0.25">
      <c r="A27" s="53" t="s">
        <v>481</v>
      </c>
      <c r="B27" s="31" t="s">
        <v>899</v>
      </c>
      <c r="C27" s="177"/>
    </row>
    <row r="28" spans="1:3" x14ac:dyDescent="0.25">
      <c r="A28" s="51" t="s">
        <v>900</v>
      </c>
      <c r="B28" s="51" t="s">
        <v>901</v>
      </c>
      <c r="C28" s="51"/>
    </row>
    <row r="29" spans="1:3" s="60" customFormat="1" x14ac:dyDescent="0.25">
      <c r="A29" s="59" t="s">
        <v>889</v>
      </c>
      <c r="B29" s="30" t="s">
        <v>890</v>
      </c>
      <c r="C29" s="30"/>
    </row>
    <row r="30" spans="1:3" ht="63" x14ac:dyDescent="0.25">
      <c r="A30" s="53" t="s">
        <v>511</v>
      </c>
      <c r="B30" s="31" t="s">
        <v>902</v>
      </c>
      <c r="C30" s="31" t="s">
        <v>973</v>
      </c>
    </row>
    <row r="31" spans="1:3" ht="31.5" x14ac:dyDescent="0.25">
      <c r="A31" s="53" t="s">
        <v>521</v>
      </c>
      <c r="B31" s="31" t="s">
        <v>903</v>
      </c>
      <c r="C31" s="176" t="s">
        <v>968</v>
      </c>
    </row>
    <row r="32" spans="1:3" ht="31.5" x14ac:dyDescent="0.25">
      <c r="A32" s="53" t="s">
        <v>536</v>
      </c>
      <c r="B32" s="31" t="s">
        <v>904</v>
      </c>
      <c r="C32" s="177"/>
    </row>
    <row r="33" spans="1:3" ht="78.75" x14ac:dyDescent="0.25">
      <c r="A33" s="53" t="s">
        <v>537</v>
      </c>
      <c r="B33" s="31" t="s">
        <v>905</v>
      </c>
      <c r="C33" s="31" t="s">
        <v>974</v>
      </c>
    </row>
    <row r="34" spans="1:3" ht="31.5" x14ac:dyDescent="0.25">
      <c r="A34" s="53" t="s">
        <v>547</v>
      </c>
      <c r="B34" s="31" t="s">
        <v>906</v>
      </c>
      <c r="C34" s="31" t="s">
        <v>964</v>
      </c>
    </row>
    <row r="35" spans="1:3" ht="63" x14ac:dyDescent="0.25">
      <c r="A35" s="53" t="s">
        <v>566</v>
      </c>
      <c r="B35" s="31" t="s">
        <v>907</v>
      </c>
      <c r="C35" s="31" t="s">
        <v>975</v>
      </c>
    </row>
    <row r="36" spans="1:3" ht="63" x14ac:dyDescent="0.25">
      <c r="A36" s="53" t="s">
        <v>581</v>
      </c>
      <c r="B36" s="31" t="s">
        <v>908</v>
      </c>
      <c r="C36" s="31" t="s">
        <v>976</v>
      </c>
    </row>
    <row r="37" spans="1:3" ht="47.25" x14ac:dyDescent="0.25">
      <c r="A37" s="53" t="s">
        <v>586</v>
      </c>
      <c r="B37" s="31" t="s">
        <v>909</v>
      </c>
      <c r="C37" s="31" t="s">
        <v>977</v>
      </c>
    </row>
    <row r="38" spans="1:3" ht="31.5" x14ac:dyDescent="0.25">
      <c r="A38" s="53" t="s">
        <v>588</v>
      </c>
      <c r="B38" s="31" t="s">
        <v>910</v>
      </c>
      <c r="C38" s="31" t="s">
        <v>971</v>
      </c>
    </row>
    <row r="39" spans="1:3" ht="31.5" x14ac:dyDescent="0.25">
      <c r="A39" s="53" t="s">
        <v>611</v>
      </c>
      <c r="B39" s="31" t="s">
        <v>911</v>
      </c>
      <c r="C39" s="31" t="s">
        <v>970</v>
      </c>
    </row>
    <row r="40" spans="1:3" ht="31.5" x14ac:dyDescent="0.25">
      <c r="A40" s="53" t="s">
        <v>627</v>
      </c>
      <c r="B40" s="31" t="s">
        <v>912</v>
      </c>
      <c r="C40" s="31" t="s">
        <v>969</v>
      </c>
    </row>
    <row r="41" spans="1:3" s="60" customFormat="1" x14ac:dyDescent="0.25">
      <c r="A41" s="59" t="s">
        <v>894</v>
      </c>
      <c r="B41" s="30" t="s">
        <v>913</v>
      </c>
      <c r="C41" s="30"/>
    </row>
    <row r="42" spans="1:3" ht="63" x14ac:dyDescent="0.25">
      <c r="A42" s="53" t="s">
        <v>639</v>
      </c>
      <c r="B42" s="31" t="s">
        <v>914</v>
      </c>
      <c r="C42" s="31" t="s">
        <v>973</v>
      </c>
    </row>
    <row r="43" spans="1:3" ht="25.5" customHeight="1" x14ac:dyDescent="0.25">
      <c r="A43" s="53" t="s">
        <v>648</v>
      </c>
      <c r="B43" s="31" t="s">
        <v>915</v>
      </c>
      <c r="C43" s="176" t="s">
        <v>968</v>
      </c>
    </row>
    <row r="44" spans="1:3" ht="31.5" x14ac:dyDescent="0.25">
      <c r="A44" s="53" t="s">
        <v>653</v>
      </c>
      <c r="B44" s="31" t="s">
        <v>916</v>
      </c>
      <c r="C44" s="177"/>
    </row>
    <row r="45" spans="1:3" ht="78.75" x14ac:dyDescent="0.25">
      <c r="A45" s="53" t="s">
        <v>654</v>
      </c>
      <c r="B45" s="31" t="s">
        <v>917</v>
      </c>
      <c r="C45" s="31" t="s">
        <v>974</v>
      </c>
    </row>
    <row r="46" spans="1:3" ht="31.5" x14ac:dyDescent="0.25">
      <c r="A46" s="53" t="s">
        <v>657</v>
      </c>
      <c r="B46" s="31" t="s">
        <v>918</v>
      </c>
      <c r="C46" s="31" t="s">
        <v>964</v>
      </c>
    </row>
    <row r="47" spans="1:3" ht="63" x14ac:dyDescent="0.25">
      <c r="A47" s="53" t="s">
        <v>667</v>
      </c>
      <c r="B47" s="31" t="s">
        <v>919</v>
      </c>
      <c r="C47" s="31" t="s">
        <v>975</v>
      </c>
    </row>
    <row r="48" spans="1:3" ht="63" x14ac:dyDescent="0.25">
      <c r="A48" s="53" t="s">
        <v>671</v>
      </c>
      <c r="B48" s="31" t="s">
        <v>920</v>
      </c>
      <c r="C48" s="31" t="s">
        <v>976</v>
      </c>
    </row>
    <row r="49" spans="1:3" ht="47.25" x14ac:dyDescent="0.25">
      <c r="A49" s="53" t="s">
        <v>673</v>
      </c>
      <c r="B49" s="31" t="s">
        <v>921</v>
      </c>
      <c r="C49" s="31" t="s">
        <v>977</v>
      </c>
    </row>
    <row r="50" spans="1:3" ht="63" x14ac:dyDescent="0.25">
      <c r="A50" s="53" t="s">
        <v>674</v>
      </c>
      <c r="B50" s="31" t="s">
        <v>922</v>
      </c>
      <c r="C50" s="31" t="s">
        <v>976</v>
      </c>
    </row>
    <row r="51" spans="1:3" ht="31.5" x14ac:dyDescent="0.25">
      <c r="A51" s="53" t="s">
        <v>675</v>
      </c>
      <c r="B51" s="31" t="s">
        <v>923</v>
      </c>
      <c r="C51" s="31" t="s">
        <v>978</v>
      </c>
    </row>
    <row r="52" spans="1:3" ht="31.5" x14ac:dyDescent="0.25">
      <c r="A52" s="53" t="s">
        <v>676</v>
      </c>
      <c r="B52" s="31" t="s">
        <v>924</v>
      </c>
      <c r="C52" s="31" t="s">
        <v>979</v>
      </c>
    </row>
    <row r="53" spans="1:3" ht="31.5" x14ac:dyDescent="0.25">
      <c r="A53" s="53" t="s">
        <v>677</v>
      </c>
      <c r="B53" s="31" t="s">
        <v>925</v>
      </c>
      <c r="C53" s="31" t="s">
        <v>978</v>
      </c>
    </row>
    <row r="54" spans="1:3" ht="47.25" x14ac:dyDescent="0.25">
      <c r="A54" s="53" t="s">
        <v>678</v>
      </c>
      <c r="B54" s="31" t="s">
        <v>926</v>
      </c>
      <c r="C54" s="31" t="s">
        <v>980</v>
      </c>
    </row>
    <row r="55" spans="1:3" ht="47.25" x14ac:dyDescent="0.25">
      <c r="A55" s="53" t="s">
        <v>679</v>
      </c>
      <c r="B55" s="31" t="s">
        <v>927</v>
      </c>
      <c r="C55" s="31" t="s">
        <v>980</v>
      </c>
    </row>
    <row r="56" spans="1:3" ht="47.25" x14ac:dyDescent="0.25">
      <c r="A56" s="53" t="s">
        <v>680</v>
      </c>
      <c r="B56" s="31" t="s">
        <v>928</v>
      </c>
      <c r="C56" s="31" t="s">
        <v>980</v>
      </c>
    </row>
    <row r="57" spans="1:3" ht="31.5" x14ac:dyDescent="0.25">
      <c r="A57" s="53" t="s">
        <v>681</v>
      </c>
      <c r="B57" s="31" t="s">
        <v>929</v>
      </c>
      <c r="C57" s="31" t="s">
        <v>970</v>
      </c>
    </row>
    <row r="58" spans="1:3" ht="47.25" x14ac:dyDescent="0.25">
      <c r="A58" s="53" t="s">
        <v>682</v>
      </c>
      <c r="B58" s="31" t="s">
        <v>930</v>
      </c>
      <c r="C58" s="31" t="s">
        <v>980</v>
      </c>
    </row>
    <row r="59" spans="1:3" ht="31.5" x14ac:dyDescent="0.25">
      <c r="A59" s="53" t="s">
        <v>683</v>
      </c>
      <c r="B59" s="31" t="s">
        <v>931</v>
      </c>
      <c r="C59" s="31" t="s">
        <v>969</v>
      </c>
    </row>
    <row r="60" spans="1:3" x14ac:dyDescent="0.25">
      <c r="A60" s="51" t="s">
        <v>932</v>
      </c>
      <c r="B60" s="51" t="s">
        <v>933</v>
      </c>
      <c r="C60" s="51"/>
    </row>
    <row r="61" spans="1:3" ht="31.5" x14ac:dyDescent="0.25">
      <c r="A61" s="53" t="s">
        <v>684</v>
      </c>
      <c r="B61" s="31" t="s">
        <v>934</v>
      </c>
      <c r="C61" s="31" t="s">
        <v>978</v>
      </c>
    </row>
    <row r="62" spans="1:3" ht="31.5" x14ac:dyDescent="0.25">
      <c r="A62" s="53" t="s">
        <v>685</v>
      </c>
      <c r="B62" s="31" t="s">
        <v>935</v>
      </c>
      <c r="C62" s="31" t="s">
        <v>978</v>
      </c>
    </row>
    <row r="63" spans="1:3" ht="31.5" x14ac:dyDescent="0.25">
      <c r="A63" s="53" t="s">
        <v>686</v>
      </c>
      <c r="B63" s="31" t="s">
        <v>936</v>
      </c>
      <c r="C63" s="31" t="s">
        <v>979</v>
      </c>
    </row>
    <row r="64" spans="1:3" ht="47.25" x14ac:dyDescent="0.25">
      <c r="A64" s="53" t="s">
        <v>687</v>
      </c>
      <c r="B64" s="31" t="s">
        <v>937</v>
      </c>
      <c r="C64" s="31" t="s">
        <v>980</v>
      </c>
    </row>
    <row r="65" spans="1:3" ht="47.25" x14ac:dyDescent="0.25">
      <c r="A65" s="53" t="s">
        <v>688</v>
      </c>
      <c r="B65" s="31" t="s">
        <v>938</v>
      </c>
      <c r="C65" s="31" t="s">
        <v>980</v>
      </c>
    </row>
    <row r="66" spans="1:3" ht="47.25" x14ac:dyDescent="0.25">
      <c r="A66" s="53" t="s">
        <v>689</v>
      </c>
      <c r="B66" s="31" t="s">
        <v>939</v>
      </c>
      <c r="C66" s="31" t="s">
        <v>980</v>
      </c>
    </row>
    <row r="67" spans="1:3" ht="31.5" x14ac:dyDescent="0.25">
      <c r="A67" s="53" t="s">
        <v>690</v>
      </c>
      <c r="B67" s="31" t="s">
        <v>940</v>
      </c>
      <c r="C67" s="31" t="s">
        <v>969</v>
      </c>
    </row>
    <row r="68" spans="1:3" ht="47.25" x14ac:dyDescent="0.25">
      <c r="A68" s="53" t="s">
        <v>793</v>
      </c>
      <c r="B68" s="31" t="s">
        <v>941</v>
      </c>
      <c r="C68" s="31" t="s">
        <v>981</v>
      </c>
    </row>
    <row r="69" spans="1:3" ht="31.5" x14ac:dyDescent="0.25">
      <c r="A69" s="53" t="s">
        <v>797</v>
      </c>
      <c r="B69" s="31" t="s">
        <v>942</v>
      </c>
      <c r="C69" s="31" t="s">
        <v>969</v>
      </c>
    </row>
    <row r="70" spans="1:3" ht="31.5" x14ac:dyDescent="0.25">
      <c r="A70" s="53" t="s">
        <v>800</v>
      </c>
      <c r="B70" s="31" t="s">
        <v>943</v>
      </c>
      <c r="C70" s="31" t="s">
        <v>969</v>
      </c>
    </row>
    <row r="71" spans="1:3" ht="47.25" x14ac:dyDescent="0.25">
      <c r="A71" s="53" t="s">
        <v>812</v>
      </c>
      <c r="B71" s="31" t="s">
        <v>944</v>
      </c>
      <c r="C71" s="31" t="s">
        <v>980</v>
      </c>
    </row>
    <row r="72" spans="1:3" ht="47.25" x14ac:dyDescent="0.25">
      <c r="A72" s="53" t="s">
        <v>822</v>
      </c>
      <c r="B72" s="31" t="s">
        <v>945</v>
      </c>
      <c r="C72" s="31" t="s">
        <v>980</v>
      </c>
    </row>
    <row r="73" spans="1:3" ht="31.5" x14ac:dyDescent="0.25">
      <c r="A73" s="53" t="s">
        <v>840</v>
      </c>
      <c r="B73" s="31" t="s">
        <v>946</v>
      </c>
      <c r="C73" s="31" t="s">
        <v>978</v>
      </c>
    </row>
    <row r="74" spans="1:3" ht="47.25" x14ac:dyDescent="0.25">
      <c r="A74" s="53" t="s">
        <v>845</v>
      </c>
      <c r="B74" s="31" t="s">
        <v>947</v>
      </c>
      <c r="C74" s="31" t="s">
        <v>980</v>
      </c>
    </row>
    <row r="75" spans="1:3" ht="63" x14ac:dyDescent="0.25">
      <c r="A75" s="53" t="s">
        <v>852</v>
      </c>
      <c r="B75" s="31" t="s">
        <v>948</v>
      </c>
      <c r="C75" s="31" t="s">
        <v>967</v>
      </c>
    </row>
    <row r="76" spans="1:3" ht="47.25" x14ac:dyDescent="0.25">
      <c r="A76" s="53" t="s">
        <v>860</v>
      </c>
      <c r="B76" s="31" t="s">
        <v>949</v>
      </c>
      <c r="C76" s="31" t="s">
        <v>965</v>
      </c>
    </row>
    <row r="77" spans="1:3" ht="31.5" x14ac:dyDescent="0.25">
      <c r="A77" s="53" t="s">
        <v>867</v>
      </c>
      <c r="B77" s="31" t="s">
        <v>950</v>
      </c>
      <c r="C77" s="31" t="s">
        <v>966</v>
      </c>
    </row>
  </sheetData>
  <mergeCells count="6">
    <mergeCell ref="C43:C44"/>
    <mergeCell ref="A2:C2"/>
    <mergeCell ref="A1:C1"/>
    <mergeCell ref="C8:C11"/>
    <mergeCell ref="C19:C27"/>
    <mergeCell ref="C31:C32"/>
  </mergeCells>
  <hyperlinks>
    <hyperlink ref="A5" location="'01'!A1" display="Biểu mẫu số 01"/>
    <hyperlink ref="A6" location="'02'!A1" display="Biểu mẫu số 02"/>
    <hyperlink ref="A8" location="'03'!A1" display="Biểu mẫu số 03"/>
    <hyperlink ref="A9" location="'04'!A1" display="Biểu mẫu số 04"/>
    <hyperlink ref="A10" location="'05'!A1" display="Biểu mẫu số 05"/>
    <hyperlink ref="A11" location="'06'!A1" display="Biểu mẫu số 06"/>
    <hyperlink ref="A13" location="'07'!A1" display="Biểu mẫu số 07"/>
    <hyperlink ref="A14" location="'08'!A1" display="Biểu mẫu số 08"/>
    <hyperlink ref="A15" location="'09'!A1" display="Biểu mẫu số 09"/>
    <hyperlink ref="A16" location="'10'!A1" display="Biểu mẫu số 10"/>
    <hyperlink ref="A17" location="'11'!A1" display="Biểu mẫu số 11"/>
    <hyperlink ref="A20" location="'12'!A1" display="Biểu mẫu số 12"/>
    <hyperlink ref="A21" location="'13'!A1" display="Biểu mẫu số 13"/>
    <hyperlink ref="A22" location="'14'!A1" display="Biểu mẫu số 14"/>
    <hyperlink ref="A24" location="'15'!A1" display="Biểu mẫu số 15"/>
    <hyperlink ref="A25" location="'16'!A1" display="Biểu mẫu số 16"/>
    <hyperlink ref="A26" location="'17'!A1" display="Biểu mẫu số 17"/>
    <hyperlink ref="A27" location="'18'!A1" display="Biểu mẫu số 18"/>
    <hyperlink ref="A30" location="'19'!A1" display="Biểu mẫu số 19"/>
    <hyperlink ref="A31" location="'20'!A1" display="Biểu mẫu số 20"/>
    <hyperlink ref="A32" location="'21'!A1" display="Biểu mẫu số 21"/>
    <hyperlink ref="A33" location="'22'!A1" display="Biểu mẫu số 22"/>
    <hyperlink ref="A34" location="'23'!A1" display="Biểu mẫu số 23"/>
    <hyperlink ref="A35" location="'24'!A1" display="Biểu mẫu số 24"/>
    <hyperlink ref="A36" location="'25'!A1" display="Biểu mẫu số 25"/>
    <hyperlink ref="A37" location="'26'!A1" display="Biểu mẫu số 26"/>
    <hyperlink ref="A38" location="'27'!A1" display="Biểu mẫu số 27"/>
    <hyperlink ref="A39" location="'28'!A1" display="Biểu mẫu số 28"/>
    <hyperlink ref="A40" location="'29'!A1" display="Biểu mẫu số 29"/>
    <hyperlink ref="A42" location="'30'!A1" display="Biểu mẫu số 30"/>
    <hyperlink ref="A43" location="'31'!A1" display="Biểu mẫu số 31"/>
    <hyperlink ref="A44" location="'32'!A1" display="Biểu mẫu số 32"/>
    <hyperlink ref="A45" location="'33'!A1" display="Biểu mẫu số 33"/>
    <hyperlink ref="A46" location="'34'!A1" display="Biểu mẫu số 34"/>
    <hyperlink ref="A47" location="'35'!A1" display="Biểu mẫu số 35"/>
    <hyperlink ref="A48" location="'36'!A1" display="Biểu mẫu số 36"/>
    <hyperlink ref="A49" location="'37'!A1" display="Biểu mẫu số 37"/>
    <hyperlink ref="A50" location="'38'!A1" display="Biểu mẫu số 38"/>
    <hyperlink ref="A51" location="'39'!A1" display="Biểu mẫu số 39"/>
    <hyperlink ref="A52" location="'40'!A1" display="Biểu mẫu số 40"/>
    <hyperlink ref="A53" location="'41'!A1" display="Biểu mẫu số 41"/>
    <hyperlink ref="A54" location="'42'!A1" display="Biểu mẫu số 42"/>
    <hyperlink ref="A55" location="'43'!A1" display="Biểu mẫu số 43"/>
    <hyperlink ref="A56" location="'44'!A1" display="Biểu mẫu số 44"/>
    <hyperlink ref="A57" location="'45'!A1" display="Biểu mẫu số 45"/>
    <hyperlink ref="A58" location="'46'!A1" display="Biểu mẫu số 46"/>
    <hyperlink ref="A59" location="'47'!A1" display="Biểu mẫu số 47"/>
    <hyperlink ref="A61" location="'48'!A1" display="Biểu mẫu số 48"/>
    <hyperlink ref="A62" location="'49'!A1" display="Biểu mẫu số 49"/>
    <hyperlink ref="A63" location="'50'!A1" display="Biểu mẫu số 50"/>
    <hyperlink ref="A64" location="'51'!A1" display="Biểu mẫu số 51"/>
    <hyperlink ref="A65" location="'52'!A1" display="Biểu mẫu số 52"/>
    <hyperlink ref="A66" location="'53'!A1" display="Biểu mẫu số 53"/>
    <hyperlink ref="A67" location="'54'!A1" display="Biểu mẫu số 54"/>
    <hyperlink ref="A68" location="'55'!A1" display="Biểu mẫu số 55"/>
    <hyperlink ref="A69" location="'56'!A1" display="Biểu mẫu số 56"/>
    <hyperlink ref="A70" location="'57'!A1" display="Biểu mẫu số 57"/>
    <hyperlink ref="A71" location="'58'!A1" display="Biểu mẫu số 58"/>
    <hyperlink ref="A72" location="'59'!A1" display="Biểu mẫu số 59"/>
    <hyperlink ref="A73" location="'60'!A1" display="Biểu mẫu số 60"/>
    <hyperlink ref="A74" location="'61'!A1" display="Biểu mẫu số 61"/>
    <hyperlink ref="A75" location="'62'!A1" display="Biểu mẫu số 62"/>
    <hyperlink ref="A76" location="'63'!A1" display="Biểu mẫu số 63"/>
    <hyperlink ref="A77" location="'64'!A1" display="Biểu mẫu số 64"/>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sheetPr>
  <dimension ref="A1:G37"/>
  <sheetViews>
    <sheetView workbookViewId="0">
      <selection activeCell="E33" sqref="E33"/>
    </sheetView>
  </sheetViews>
  <sheetFormatPr defaultColWidth="9.140625" defaultRowHeight="15" x14ac:dyDescent="0.25"/>
  <cols>
    <col min="1" max="1" width="5.42578125" style="1" customWidth="1"/>
    <col min="2" max="2" width="42.28515625" style="1" customWidth="1"/>
    <col min="3" max="4" width="11" style="1" customWidth="1"/>
    <col min="5" max="6" width="10.5703125" style="1" customWidth="1"/>
    <col min="7" max="7" width="10" style="1" customWidth="1"/>
    <col min="8" max="16384" width="9.140625" style="1"/>
  </cols>
  <sheetData>
    <row r="1" spans="1:7" x14ac:dyDescent="0.25">
      <c r="A1" s="199" t="s">
        <v>294</v>
      </c>
      <c r="B1" s="199"/>
      <c r="C1" s="199"/>
      <c r="D1" s="199"/>
      <c r="E1" s="199"/>
      <c r="F1" s="199"/>
      <c r="G1" s="199"/>
    </row>
    <row r="2" spans="1:7" ht="45.75" customHeight="1" x14ac:dyDescent="0.25">
      <c r="A2" s="182" t="s">
        <v>295</v>
      </c>
      <c r="B2" s="182"/>
      <c r="C2" s="182"/>
      <c r="D2" s="182"/>
      <c r="E2" s="182"/>
      <c r="F2" s="182"/>
      <c r="G2" s="182"/>
    </row>
    <row r="3" spans="1:7" x14ac:dyDescent="0.25">
      <c r="A3" s="200" t="s">
        <v>226</v>
      </c>
      <c r="B3" s="200"/>
      <c r="C3" s="200"/>
      <c r="D3" s="200"/>
      <c r="E3" s="200"/>
      <c r="F3" s="200"/>
      <c r="G3" s="200"/>
    </row>
    <row r="4" spans="1:7" x14ac:dyDescent="0.25">
      <c r="F4" s="189" t="s">
        <v>56</v>
      </c>
      <c r="G4" s="189"/>
    </row>
    <row r="5" spans="1:7" ht="57" x14ac:dyDescent="0.25">
      <c r="A5" s="2" t="s">
        <v>3</v>
      </c>
      <c r="B5" s="2" t="s">
        <v>4</v>
      </c>
      <c r="C5" s="2" t="s">
        <v>296</v>
      </c>
      <c r="D5" s="2" t="s">
        <v>297</v>
      </c>
      <c r="E5" s="2" t="s">
        <v>298</v>
      </c>
      <c r="F5" s="2" t="s">
        <v>231</v>
      </c>
      <c r="G5" s="2" t="s">
        <v>232</v>
      </c>
    </row>
    <row r="6" spans="1:7" x14ac:dyDescent="0.25">
      <c r="A6" s="2" t="s">
        <v>15</v>
      </c>
      <c r="B6" s="2" t="s">
        <v>16</v>
      </c>
      <c r="C6" s="2">
        <v>1</v>
      </c>
      <c r="D6" s="2">
        <v>2</v>
      </c>
      <c r="E6" s="2">
        <v>3</v>
      </c>
      <c r="F6" s="2">
        <v>4</v>
      </c>
      <c r="G6" s="2">
        <v>5</v>
      </c>
    </row>
    <row r="7" spans="1:7" x14ac:dyDescent="0.25">
      <c r="A7" s="2" t="s">
        <v>15</v>
      </c>
      <c r="B7" s="14" t="s">
        <v>299</v>
      </c>
      <c r="C7" s="55"/>
      <c r="D7" s="55"/>
      <c r="E7" s="55"/>
      <c r="F7" s="55"/>
      <c r="G7" s="55"/>
    </row>
    <row r="8" spans="1:7" x14ac:dyDescent="0.25">
      <c r="A8" s="2" t="s">
        <v>83</v>
      </c>
      <c r="B8" s="14" t="s">
        <v>300</v>
      </c>
      <c r="C8" s="57">
        <f>+C9+C10+C13+C14+C15</f>
        <v>0</v>
      </c>
      <c r="D8" s="57">
        <f t="shared" ref="D8:G8" si="0">+D9+D10+D13+D14+D15</f>
        <v>0</v>
      </c>
      <c r="E8" s="57">
        <f t="shared" si="0"/>
        <v>0</v>
      </c>
      <c r="F8" s="57">
        <f t="shared" si="0"/>
        <v>0</v>
      </c>
      <c r="G8" s="57">
        <f t="shared" si="0"/>
        <v>0</v>
      </c>
    </row>
    <row r="9" spans="1:7" x14ac:dyDescent="0.25">
      <c r="A9" s="3">
        <v>1</v>
      </c>
      <c r="B9" s="4" t="s">
        <v>301</v>
      </c>
      <c r="C9" s="55"/>
      <c r="D9" s="55"/>
      <c r="E9" s="55"/>
      <c r="F9" s="55"/>
      <c r="G9" s="55"/>
    </row>
    <row r="10" spans="1:7" x14ac:dyDescent="0.25">
      <c r="A10" s="3">
        <v>2</v>
      </c>
      <c r="B10" s="4" t="s">
        <v>302</v>
      </c>
      <c r="C10" s="55">
        <f>SUM(C11:C12)</f>
        <v>0</v>
      </c>
      <c r="D10" s="55">
        <f t="shared" ref="D10:G10" si="1">SUM(D11:D12)</f>
        <v>0</v>
      </c>
      <c r="E10" s="55">
        <f t="shared" si="1"/>
        <v>0</v>
      </c>
      <c r="F10" s="55">
        <f t="shared" si="1"/>
        <v>0</v>
      </c>
      <c r="G10" s="55">
        <f t="shared" si="1"/>
        <v>0</v>
      </c>
    </row>
    <row r="11" spans="1:7" x14ac:dyDescent="0.25">
      <c r="A11" s="3" t="s">
        <v>22</v>
      </c>
      <c r="B11" s="4" t="s">
        <v>240</v>
      </c>
      <c r="C11" s="55"/>
      <c r="D11" s="55"/>
      <c r="E11" s="55"/>
      <c r="F11" s="55"/>
      <c r="G11" s="55"/>
    </row>
    <row r="12" spans="1:7" x14ac:dyDescent="0.25">
      <c r="A12" s="3" t="s">
        <v>22</v>
      </c>
      <c r="B12" s="4" t="s">
        <v>88</v>
      </c>
      <c r="C12" s="55"/>
      <c r="D12" s="55"/>
      <c r="E12" s="55"/>
      <c r="F12" s="55"/>
      <c r="G12" s="55"/>
    </row>
    <row r="13" spans="1:7" x14ac:dyDescent="0.25">
      <c r="A13" s="3">
        <v>3</v>
      </c>
      <c r="B13" s="4" t="s">
        <v>241</v>
      </c>
      <c r="C13" s="55"/>
      <c r="D13" s="55"/>
      <c r="E13" s="55"/>
      <c r="F13" s="55"/>
      <c r="G13" s="55"/>
    </row>
    <row r="14" spans="1:7" x14ac:dyDescent="0.25">
      <c r="A14" s="3">
        <v>4</v>
      </c>
      <c r="B14" s="4" t="s">
        <v>303</v>
      </c>
      <c r="C14" s="55"/>
      <c r="D14" s="55"/>
      <c r="E14" s="55"/>
      <c r="F14" s="55"/>
      <c r="G14" s="55"/>
    </row>
    <row r="15" spans="1:7" x14ac:dyDescent="0.25">
      <c r="A15" s="3">
        <v>5</v>
      </c>
      <c r="B15" s="4" t="s">
        <v>243</v>
      </c>
      <c r="C15" s="55"/>
      <c r="D15" s="55"/>
      <c r="E15" s="55"/>
      <c r="F15" s="55"/>
      <c r="G15" s="55"/>
    </row>
    <row r="16" spans="1:7" x14ac:dyDescent="0.25">
      <c r="A16" s="2" t="s">
        <v>70</v>
      </c>
      <c r="B16" s="14" t="s">
        <v>304</v>
      </c>
      <c r="C16" s="57">
        <f>+C17+C18+C21</f>
        <v>0</v>
      </c>
      <c r="D16" s="57">
        <f t="shared" ref="D16:G16" si="2">+D17+D18+D21</f>
        <v>0</v>
      </c>
      <c r="E16" s="57">
        <f t="shared" si="2"/>
        <v>0</v>
      </c>
      <c r="F16" s="57">
        <f t="shared" si="2"/>
        <v>0</v>
      </c>
      <c r="G16" s="57">
        <f t="shared" si="2"/>
        <v>0</v>
      </c>
    </row>
    <row r="17" spans="1:7" x14ac:dyDescent="0.25">
      <c r="A17" s="3">
        <v>1</v>
      </c>
      <c r="B17" s="4" t="s">
        <v>305</v>
      </c>
      <c r="C17" s="55"/>
      <c r="D17" s="55"/>
      <c r="E17" s="55"/>
      <c r="F17" s="55"/>
      <c r="G17" s="55"/>
    </row>
    <row r="18" spans="1:7" x14ac:dyDescent="0.25">
      <c r="A18" s="3">
        <v>2</v>
      </c>
      <c r="B18" s="4" t="s">
        <v>306</v>
      </c>
      <c r="C18" s="55">
        <f t="shared" ref="C18:G18" si="3">SUM(C19:C20)</f>
        <v>0</v>
      </c>
      <c r="D18" s="55">
        <f t="shared" si="3"/>
        <v>0</v>
      </c>
      <c r="E18" s="55">
        <f t="shared" si="3"/>
        <v>0</v>
      </c>
      <c r="F18" s="55">
        <f t="shared" si="3"/>
        <v>0</v>
      </c>
      <c r="G18" s="55">
        <f t="shared" si="3"/>
        <v>0</v>
      </c>
    </row>
    <row r="19" spans="1:7" x14ac:dyDescent="0.25">
      <c r="A19" s="3" t="s">
        <v>22</v>
      </c>
      <c r="B19" s="4" t="s">
        <v>307</v>
      </c>
      <c r="C19" s="55"/>
      <c r="D19" s="55"/>
      <c r="E19" s="55"/>
      <c r="F19" s="55"/>
      <c r="G19" s="55"/>
    </row>
    <row r="20" spans="1:7" x14ac:dyDescent="0.25">
      <c r="A20" s="3" t="s">
        <v>22</v>
      </c>
      <c r="B20" s="4" t="s">
        <v>308</v>
      </c>
      <c r="C20" s="55"/>
      <c r="D20" s="55"/>
      <c r="E20" s="55"/>
      <c r="F20" s="55"/>
      <c r="G20" s="55"/>
    </row>
    <row r="21" spans="1:7" x14ac:dyDescent="0.25">
      <c r="A21" s="3">
        <v>3</v>
      </c>
      <c r="B21" s="4" t="s">
        <v>251</v>
      </c>
      <c r="C21" s="55"/>
      <c r="D21" s="55"/>
      <c r="E21" s="55"/>
      <c r="F21" s="55"/>
      <c r="G21" s="55"/>
    </row>
    <row r="22" spans="1:7" x14ac:dyDescent="0.25">
      <c r="A22" s="2" t="s">
        <v>73</v>
      </c>
      <c r="B22" s="14" t="s">
        <v>309</v>
      </c>
      <c r="C22" s="57">
        <f>+C8-C16</f>
        <v>0</v>
      </c>
      <c r="D22" s="57">
        <f t="shared" ref="D22:G22" si="4">+D8-D16</f>
        <v>0</v>
      </c>
      <c r="E22" s="57">
        <f t="shared" si="4"/>
        <v>0</v>
      </c>
      <c r="F22" s="57">
        <f t="shared" si="4"/>
        <v>0</v>
      </c>
      <c r="G22" s="57">
        <f t="shared" si="4"/>
        <v>0</v>
      </c>
    </row>
    <row r="23" spans="1:7" x14ac:dyDescent="0.25">
      <c r="A23" s="2" t="s">
        <v>16</v>
      </c>
      <c r="B23" s="14" t="s">
        <v>310</v>
      </c>
      <c r="C23" s="55"/>
      <c r="D23" s="55"/>
      <c r="E23" s="55"/>
      <c r="F23" s="55"/>
      <c r="G23" s="55"/>
    </row>
    <row r="24" spans="1:7" x14ac:dyDescent="0.25">
      <c r="A24" s="2" t="s">
        <v>83</v>
      </c>
      <c r="B24" s="14" t="s">
        <v>300</v>
      </c>
      <c r="C24" s="57">
        <f>+C25+C26+C29+C30</f>
        <v>0</v>
      </c>
      <c r="D24" s="57">
        <f t="shared" ref="D24:G24" si="5">+D25+D26+D29+D30</f>
        <v>0</v>
      </c>
      <c r="E24" s="57">
        <f t="shared" si="5"/>
        <v>0</v>
      </c>
      <c r="F24" s="57">
        <f t="shared" si="5"/>
        <v>0</v>
      </c>
      <c r="G24" s="57">
        <f t="shared" si="5"/>
        <v>0</v>
      </c>
    </row>
    <row r="25" spans="1:7" x14ac:dyDescent="0.25">
      <c r="A25" s="3">
        <v>1</v>
      </c>
      <c r="B25" s="4" t="s">
        <v>301</v>
      </c>
      <c r="C25" s="55"/>
      <c r="D25" s="55"/>
      <c r="E25" s="55"/>
      <c r="F25" s="55"/>
      <c r="G25" s="55"/>
    </row>
    <row r="26" spans="1:7" x14ac:dyDescent="0.25">
      <c r="A26" s="3">
        <v>2</v>
      </c>
      <c r="B26" s="4" t="s">
        <v>302</v>
      </c>
      <c r="C26" s="55">
        <f>SUM(C27:C28)</f>
        <v>0</v>
      </c>
      <c r="D26" s="55">
        <f t="shared" ref="D26" si="6">SUM(D27:D28)</f>
        <v>0</v>
      </c>
      <c r="E26" s="55">
        <f t="shared" ref="E26" si="7">SUM(E27:E28)</f>
        <v>0</v>
      </c>
      <c r="F26" s="55">
        <f t="shared" ref="F26" si="8">SUM(F27:F28)</f>
        <v>0</v>
      </c>
      <c r="G26" s="55">
        <f t="shared" ref="G26" si="9">SUM(G27:G28)</f>
        <v>0</v>
      </c>
    </row>
    <row r="27" spans="1:7" x14ac:dyDescent="0.25">
      <c r="A27" s="3" t="s">
        <v>22</v>
      </c>
      <c r="B27" s="4" t="s">
        <v>240</v>
      </c>
      <c r="C27" s="55"/>
      <c r="D27" s="55"/>
      <c r="E27" s="55"/>
      <c r="F27" s="55"/>
      <c r="G27" s="55"/>
    </row>
    <row r="28" spans="1:7" x14ac:dyDescent="0.25">
      <c r="A28" s="3" t="s">
        <v>22</v>
      </c>
      <c r="B28" s="4" t="s">
        <v>88</v>
      </c>
      <c r="C28" s="55"/>
      <c r="D28" s="55"/>
      <c r="E28" s="55"/>
      <c r="F28" s="55"/>
      <c r="G28" s="55"/>
    </row>
    <row r="29" spans="1:7" x14ac:dyDescent="0.25">
      <c r="A29" s="3">
        <v>3</v>
      </c>
      <c r="B29" s="4" t="s">
        <v>303</v>
      </c>
      <c r="C29" s="55"/>
      <c r="D29" s="55"/>
      <c r="E29" s="55"/>
      <c r="F29" s="55"/>
      <c r="G29" s="55"/>
    </row>
    <row r="30" spans="1:7" x14ac:dyDescent="0.25">
      <c r="A30" s="3">
        <v>4</v>
      </c>
      <c r="B30" s="4" t="s">
        <v>243</v>
      </c>
      <c r="C30" s="55"/>
      <c r="D30" s="55"/>
      <c r="E30" s="55"/>
      <c r="F30" s="55"/>
      <c r="G30" s="55"/>
    </row>
    <row r="31" spans="1:7" x14ac:dyDescent="0.25">
      <c r="A31" s="2" t="s">
        <v>70</v>
      </c>
      <c r="B31" s="14" t="s">
        <v>311</v>
      </c>
      <c r="C31" s="57">
        <f>+C32+C33+C36</f>
        <v>0</v>
      </c>
      <c r="D31" s="57">
        <f t="shared" ref="D31:G31" si="10">+D32+D33+D36</f>
        <v>0</v>
      </c>
      <c r="E31" s="57">
        <f t="shared" si="10"/>
        <v>0</v>
      </c>
      <c r="F31" s="57">
        <f t="shared" si="10"/>
        <v>0</v>
      </c>
      <c r="G31" s="57">
        <f t="shared" si="10"/>
        <v>0</v>
      </c>
    </row>
    <row r="32" spans="1:7" x14ac:dyDescent="0.25">
      <c r="A32" s="3">
        <v>1</v>
      </c>
      <c r="B32" s="4" t="s">
        <v>312</v>
      </c>
      <c r="C32" s="55"/>
      <c r="D32" s="55"/>
      <c r="E32" s="55"/>
      <c r="F32" s="55"/>
      <c r="G32" s="55"/>
    </row>
    <row r="33" spans="1:7" x14ac:dyDescent="0.25">
      <c r="A33" s="3">
        <v>2</v>
      </c>
      <c r="B33" s="4" t="s">
        <v>313</v>
      </c>
      <c r="C33" s="55">
        <f t="shared" ref="C33:G33" si="11">SUM(C34:C35)</f>
        <v>0</v>
      </c>
      <c r="D33" s="55">
        <f t="shared" si="11"/>
        <v>0</v>
      </c>
      <c r="E33" s="55">
        <f t="shared" si="11"/>
        <v>0</v>
      </c>
      <c r="F33" s="55">
        <f t="shared" si="11"/>
        <v>0</v>
      </c>
      <c r="G33" s="55">
        <f t="shared" si="11"/>
        <v>0</v>
      </c>
    </row>
    <row r="34" spans="1:7" x14ac:dyDescent="0.25">
      <c r="A34" s="3" t="s">
        <v>22</v>
      </c>
      <c r="B34" s="4" t="s">
        <v>307</v>
      </c>
      <c r="C34" s="55"/>
      <c r="D34" s="55"/>
      <c r="E34" s="55"/>
      <c r="F34" s="55"/>
      <c r="G34" s="55"/>
    </row>
    <row r="35" spans="1:7" x14ac:dyDescent="0.25">
      <c r="A35" s="3" t="s">
        <v>22</v>
      </c>
      <c r="B35" s="4" t="s">
        <v>308</v>
      </c>
      <c r="C35" s="55"/>
      <c r="D35" s="55"/>
      <c r="E35" s="55"/>
      <c r="F35" s="55"/>
      <c r="G35" s="55"/>
    </row>
    <row r="36" spans="1:7" x14ac:dyDescent="0.25">
      <c r="A36" s="3">
        <v>3</v>
      </c>
      <c r="B36" s="4" t="s">
        <v>251</v>
      </c>
      <c r="C36" s="55"/>
      <c r="D36" s="55"/>
      <c r="E36" s="55"/>
      <c r="F36" s="55"/>
      <c r="G36" s="55"/>
    </row>
    <row r="37" spans="1:7" ht="39" customHeight="1" x14ac:dyDescent="0.25">
      <c r="A37" s="201" t="s">
        <v>314</v>
      </c>
      <c r="B37" s="201"/>
      <c r="C37" s="201"/>
      <c r="D37" s="201"/>
      <c r="E37" s="201"/>
      <c r="F37" s="201"/>
      <c r="G37" s="201"/>
    </row>
  </sheetData>
  <mergeCells count="5">
    <mergeCell ref="A1:G1"/>
    <mergeCell ref="A2:G2"/>
    <mergeCell ref="A3:G3"/>
    <mergeCell ref="F4:G4"/>
    <mergeCell ref="A37:G37"/>
  </mergeCells>
  <pageMargins left="0.61" right="0.43307086614173229" top="0.74803149606299213" bottom="0.7480314960629921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sheetPr>
  <dimension ref="A1:G25"/>
  <sheetViews>
    <sheetView workbookViewId="0">
      <selection activeCell="E33" sqref="E33"/>
    </sheetView>
  </sheetViews>
  <sheetFormatPr defaultColWidth="9.140625" defaultRowHeight="15" x14ac:dyDescent="0.25"/>
  <cols>
    <col min="1" max="1" width="6" style="1" customWidth="1"/>
    <col min="2" max="2" width="53.140625" style="1" customWidth="1"/>
    <col min="3" max="7" width="9.42578125" style="1" customWidth="1"/>
    <col min="8" max="16384" width="9.140625" style="1"/>
  </cols>
  <sheetData>
    <row r="1" spans="1:7" x14ac:dyDescent="0.25">
      <c r="A1" s="199" t="s">
        <v>315</v>
      </c>
      <c r="B1" s="199"/>
      <c r="C1" s="199"/>
      <c r="D1" s="199"/>
      <c r="E1" s="199"/>
      <c r="F1" s="199"/>
      <c r="G1" s="199"/>
    </row>
    <row r="2" spans="1:7" ht="24" customHeight="1" x14ac:dyDescent="0.25">
      <c r="A2" s="182" t="s">
        <v>316</v>
      </c>
      <c r="B2" s="182"/>
      <c r="C2" s="182"/>
      <c r="D2" s="182"/>
      <c r="E2" s="182"/>
      <c r="F2" s="182"/>
      <c r="G2" s="182"/>
    </row>
    <row r="3" spans="1:7" x14ac:dyDescent="0.25">
      <c r="A3" s="200" t="s">
        <v>226</v>
      </c>
      <c r="B3" s="200"/>
      <c r="C3" s="200"/>
      <c r="D3" s="200"/>
      <c r="E3" s="200"/>
      <c r="F3" s="200"/>
      <c r="G3" s="200"/>
    </row>
    <row r="4" spans="1:7" x14ac:dyDescent="0.25">
      <c r="F4" s="202" t="s">
        <v>56</v>
      </c>
      <c r="G4" s="202"/>
    </row>
    <row r="5" spans="1:7" ht="73.5" customHeight="1" x14ac:dyDescent="0.25">
      <c r="A5" s="2" t="s">
        <v>3</v>
      </c>
      <c r="B5" s="2" t="s">
        <v>4</v>
      </c>
      <c r="C5" s="2" t="s">
        <v>296</v>
      </c>
      <c r="D5" s="2" t="s">
        <v>230</v>
      </c>
      <c r="E5" s="2" t="s">
        <v>229</v>
      </c>
      <c r="F5" s="2" t="s">
        <v>231</v>
      </c>
      <c r="G5" s="2" t="s">
        <v>232</v>
      </c>
    </row>
    <row r="6" spans="1:7" x14ac:dyDescent="0.25">
      <c r="A6" s="2" t="s">
        <v>15</v>
      </c>
      <c r="B6" s="2" t="s">
        <v>16</v>
      </c>
      <c r="C6" s="2">
        <v>1</v>
      </c>
      <c r="D6" s="2">
        <v>2</v>
      </c>
      <c r="E6" s="2" t="s">
        <v>269</v>
      </c>
      <c r="F6" s="2">
        <v>4</v>
      </c>
      <c r="G6" s="2">
        <v>5</v>
      </c>
    </row>
    <row r="7" spans="1:7" x14ac:dyDescent="0.25">
      <c r="A7" s="2"/>
      <c r="B7" s="14" t="s">
        <v>317</v>
      </c>
      <c r="C7" s="3"/>
      <c r="D7" s="3"/>
      <c r="E7" s="3"/>
      <c r="F7" s="3"/>
      <c r="G7" s="3"/>
    </row>
    <row r="8" spans="1:7" x14ac:dyDescent="0.25">
      <c r="A8" s="2" t="s">
        <v>15</v>
      </c>
      <c r="B8" s="14" t="s">
        <v>318</v>
      </c>
      <c r="C8" s="3"/>
      <c r="D8" s="3"/>
      <c r="E8" s="3"/>
      <c r="F8" s="3"/>
      <c r="G8" s="3"/>
    </row>
    <row r="9" spans="1:7" x14ac:dyDescent="0.25">
      <c r="A9" s="2" t="s">
        <v>83</v>
      </c>
      <c r="B9" s="14" t="s">
        <v>319</v>
      </c>
      <c r="C9" s="3"/>
      <c r="D9" s="3"/>
      <c r="E9" s="3"/>
      <c r="F9" s="3"/>
      <c r="G9" s="3"/>
    </row>
    <row r="10" spans="1:7" x14ac:dyDescent="0.25">
      <c r="A10" s="2" t="s">
        <v>70</v>
      </c>
      <c r="B10" s="14" t="s">
        <v>308</v>
      </c>
      <c r="C10" s="3"/>
      <c r="D10" s="3"/>
      <c r="E10" s="3"/>
      <c r="F10" s="3"/>
      <c r="G10" s="3"/>
    </row>
    <row r="11" spans="1:7" x14ac:dyDescent="0.25">
      <c r="A11" s="2" t="s">
        <v>16</v>
      </c>
      <c r="B11" s="14" t="s">
        <v>320</v>
      </c>
      <c r="C11" s="3"/>
      <c r="D11" s="3"/>
      <c r="E11" s="3"/>
      <c r="F11" s="3"/>
      <c r="G11" s="3"/>
    </row>
    <row r="12" spans="1:7" x14ac:dyDescent="0.25">
      <c r="A12" s="2" t="s">
        <v>83</v>
      </c>
      <c r="B12" s="14" t="s">
        <v>93</v>
      </c>
      <c r="C12" s="3"/>
      <c r="D12" s="3"/>
      <c r="E12" s="3"/>
      <c r="F12" s="3"/>
      <c r="G12" s="3"/>
    </row>
    <row r="13" spans="1:7" x14ac:dyDescent="0.25">
      <c r="A13" s="3">
        <v>1</v>
      </c>
      <c r="B13" s="4" t="s">
        <v>321</v>
      </c>
      <c r="C13" s="3"/>
      <c r="D13" s="3"/>
      <c r="E13" s="3"/>
      <c r="F13" s="3"/>
      <c r="G13" s="3"/>
    </row>
    <row r="14" spans="1:7" x14ac:dyDescent="0.25">
      <c r="A14" s="22"/>
      <c r="B14" s="5" t="s">
        <v>134</v>
      </c>
      <c r="C14" s="3"/>
      <c r="D14" s="3"/>
      <c r="E14" s="3"/>
      <c r="F14" s="3"/>
      <c r="G14" s="3"/>
    </row>
    <row r="15" spans="1:7" x14ac:dyDescent="0.25">
      <c r="A15" s="22" t="s">
        <v>22</v>
      </c>
      <c r="B15" s="5" t="s">
        <v>249</v>
      </c>
      <c r="C15" s="3"/>
      <c r="D15" s="3"/>
      <c r="E15" s="3"/>
      <c r="F15" s="3"/>
      <c r="G15" s="3"/>
    </row>
    <row r="16" spans="1:7" x14ac:dyDescent="0.25">
      <c r="A16" s="22" t="s">
        <v>22</v>
      </c>
      <c r="B16" s="5" t="s">
        <v>322</v>
      </c>
      <c r="C16" s="3"/>
      <c r="D16" s="3"/>
      <c r="E16" s="3"/>
      <c r="F16" s="3"/>
      <c r="G16" s="3"/>
    </row>
    <row r="17" spans="1:7" ht="60" x14ac:dyDescent="0.25">
      <c r="A17" s="3">
        <v>2</v>
      </c>
      <c r="B17" s="4" t="s">
        <v>323</v>
      </c>
      <c r="C17" s="3"/>
      <c r="D17" s="3"/>
      <c r="E17" s="3"/>
      <c r="F17" s="3"/>
      <c r="G17" s="3"/>
    </row>
    <row r="18" spans="1:7" x14ac:dyDescent="0.25">
      <c r="A18" s="2" t="s">
        <v>70</v>
      </c>
      <c r="B18" s="14" t="s">
        <v>324</v>
      </c>
      <c r="C18" s="3"/>
      <c r="D18" s="3"/>
      <c r="E18" s="3"/>
      <c r="F18" s="3"/>
      <c r="G18" s="3"/>
    </row>
    <row r="19" spans="1:7" x14ac:dyDescent="0.25">
      <c r="A19" s="22"/>
      <c r="B19" s="5" t="s">
        <v>134</v>
      </c>
      <c r="C19" s="3"/>
      <c r="D19" s="3"/>
      <c r="E19" s="3"/>
      <c r="F19" s="3"/>
      <c r="G19" s="3"/>
    </row>
    <row r="20" spans="1:7" x14ac:dyDescent="0.25">
      <c r="A20" s="22" t="s">
        <v>22</v>
      </c>
      <c r="B20" s="5" t="s">
        <v>249</v>
      </c>
      <c r="C20" s="3"/>
      <c r="D20" s="3"/>
      <c r="E20" s="3"/>
      <c r="F20" s="3"/>
      <c r="G20" s="3"/>
    </row>
    <row r="21" spans="1:7" x14ac:dyDescent="0.25">
      <c r="A21" s="22" t="s">
        <v>22</v>
      </c>
      <c r="B21" s="5" t="s">
        <v>250</v>
      </c>
      <c r="C21" s="3"/>
      <c r="D21" s="3"/>
      <c r="E21" s="3"/>
      <c r="F21" s="3"/>
      <c r="G21" s="3"/>
    </row>
    <row r="22" spans="1:7" x14ac:dyDescent="0.25">
      <c r="A22" s="2" t="s">
        <v>73</v>
      </c>
      <c r="B22" s="14" t="s">
        <v>98</v>
      </c>
      <c r="C22" s="3"/>
      <c r="D22" s="3"/>
      <c r="E22" s="3"/>
      <c r="F22" s="3"/>
      <c r="G22" s="3"/>
    </row>
    <row r="23" spans="1:7" ht="25.5" customHeight="1" x14ac:dyDescent="0.25">
      <c r="A23" s="21" t="s">
        <v>326</v>
      </c>
    </row>
    <row r="24" spans="1:7" ht="51" customHeight="1" x14ac:dyDescent="0.25">
      <c r="A24" s="190" t="s">
        <v>327</v>
      </c>
      <c r="B24" s="190"/>
      <c r="C24" s="190"/>
      <c r="D24" s="190"/>
      <c r="E24" s="190"/>
      <c r="F24" s="190"/>
      <c r="G24" s="190"/>
    </row>
    <row r="25" spans="1:7" ht="39.75" customHeight="1" x14ac:dyDescent="0.25">
      <c r="A25" s="190" t="s">
        <v>325</v>
      </c>
      <c r="B25" s="190"/>
      <c r="C25" s="190"/>
      <c r="D25" s="190"/>
      <c r="E25" s="190"/>
      <c r="F25" s="190"/>
      <c r="G25" s="190"/>
    </row>
  </sheetData>
  <mergeCells count="6">
    <mergeCell ref="A25:G25"/>
    <mergeCell ref="A1:G1"/>
    <mergeCell ref="A2:G2"/>
    <mergeCell ref="A3:G3"/>
    <mergeCell ref="F4:G4"/>
    <mergeCell ref="A24:G24"/>
  </mergeCells>
  <pageMargins left="0.70866141732283472" right="0.34" top="0.74803149606299213" bottom="0.74803149606299213"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sheetPr>
  <dimension ref="A1:G64"/>
  <sheetViews>
    <sheetView topLeftCell="A11" workbookViewId="0">
      <selection activeCell="E33" sqref="E33"/>
    </sheetView>
  </sheetViews>
  <sheetFormatPr defaultColWidth="9.140625" defaultRowHeight="15" x14ac:dyDescent="0.25"/>
  <cols>
    <col min="1" max="1" width="5.5703125" style="1" customWidth="1"/>
    <col min="2" max="2" width="45.7109375" style="1" customWidth="1"/>
    <col min="3" max="4" width="11.5703125" style="1" customWidth="1"/>
    <col min="5" max="7" width="12.5703125" style="1" customWidth="1"/>
    <col min="8" max="16384" width="9.140625" style="1"/>
  </cols>
  <sheetData>
    <row r="1" spans="1:7" x14ac:dyDescent="0.25">
      <c r="A1" s="199" t="s">
        <v>328</v>
      </c>
      <c r="B1" s="199"/>
      <c r="C1" s="199"/>
      <c r="D1" s="199"/>
      <c r="E1" s="199"/>
      <c r="F1" s="199"/>
      <c r="G1" s="199"/>
    </row>
    <row r="2" spans="1:7" ht="19.5" customHeight="1" x14ac:dyDescent="0.25">
      <c r="A2" s="182" t="s">
        <v>329</v>
      </c>
      <c r="B2" s="182"/>
      <c r="C2" s="182"/>
      <c r="D2" s="182"/>
      <c r="E2" s="182"/>
      <c r="F2" s="182"/>
      <c r="G2" s="182"/>
    </row>
    <row r="3" spans="1:7" x14ac:dyDescent="0.25">
      <c r="A3" s="200" t="s">
        <v>330</v>
      </c>
      <c r="B3" s="200"/>
      <c r="C3" s="200"/>
      <c r="D3" s="200"/>
      <c r="E3" s="200"/>
      <c r="F3" s="200"/>
      <c r="G3" s="200"/>
    </row>
    <row r="4" spans="1:7" x14ac:dyDescent="0.25">
      <c r="F4" s="202" t="s">
        <v>331</v>
      </c>
      <c r="G4" s="202"/>
    </row>
    <row r="5" spans="1:7" ht="19.5" customHeight="1" x14ac:dyDescent="0.25">
      <c r="A5" s="186" t="s">
        <v>3</v>
      </c>
      <c r="B5" s="186" t="s">
        <v>4</v>
      </c>
      <c r="C5" s="186" t="s">
        <v>332</v>
      </c>
      <c r="D5" s="186"/>
      <c r="E5" s="186" t="s">
        <v>333</v>
      </c>
      <c r="F5" s="186"/>
      <c r="G5" s="186"/>
    </row>
    <row r="6" spans="1:7" ht="51" customHeight="1" x14ac:dyDescent="0.25">
      <c r="A6" s="186"/>
      <c r="B6" s="186"/>
      <c r="C6" s="2" t="s">
        <v>296</v>
      </c>
      <c r="D6" s="2" t="s">
        <v>297</v>
      </c>
      <c r="E6" s="2" t="s">
        <v>334</v>
      </c>
      <c r="F6" s="2" t="s">
        <v>231</v>
      </c>
      <c r="G6" s="2" t="s">
        <v>232</v>
      </c>
    </row>
    <row r="7" spans="1:7" x14ac:dyDescent="0.25">
      <c r="A7" s="3"/>
      <c r="B7" s="14" t="s">
        <v>133</v>
      </c>
      <c r="C7" s="3"/>
      <c r="D7" s="3"/>
      <c r="E7" s="3"/>
      <c r="F7" s="3"/>
      <c r="G7" s="3"/>
    </row>
    <row r="8" spans="1:7" x14ac:dyDescent="0.25">
      <c r="A8" s="3"/>
      <c r="B8" s="5" t="s">
        <v>134</v>
      </c>
      <c r="C8" s="3"/>
      <c r="D8" s="3"/>
      <c r="E8" s="3"/>
      <c r="F8" s="3"/>
      <c r="G8" s="3"/>
    </row>
    <row r="9" spans="1:7" x14ac:dyDescent="0.25">
      <c r="A9" s="3" t="s">
        <v>22</v>
      </c>
      <c r="B9" s="5" t="s">
        <v>135</v>
      </c>
      <c r="C9" s="3"/>
      <c r="D9" s="3"/>
      <c r="E9" s="3"/>
      <c r="F9" s="3"/>
      <c r="G9" s="3"/>
    </row>
    <row r="10" spans="1:7" x14ac:dyDescent="0.25">
      <c r="A10" s="3" t="s">
        <v>22</v>
      </c>
      <c r="B10" s="5" t="s">
        <v>136</v>
      </c>
      <c r="C10" s="3"/>
      <c r="D10" s="3"/>
      <c r="E10" s="3"/>
      <c r="F10" s="3"/>
      <c r="G10" s="3"/>
    </row>
    <row r="11" spans="1:7" x14ac:dyDescent="0.25">
      <c r="A11" s="2" t="s">
        <v>15</v>
      </c>
      <c r="B11" s="14" t="s">
        <v>137</v>
      </c>
      <c r="C11" s="3"/>
      <c r="D11" s="3"/>
      <c r="E11" s="3"/>
      <c r="F11" s="3"/>
      <c r="G11" s="3"/>
    </row>
    <row r="12" spans="1:7" x14ac:dyDescent="0.25">
      <c r="A12" s="3"/>
      <c r="B12" s="5" t="s">
        <v>134</v>
      </c>
      <c r="C12" s="3"/>
      <c r="D12" s="3"/>
      <c r="E12" s="3"/>
      <c r="F12" s="3"/>
      <c r="G12" s="3"/>
    </row>
    <row r="13" spans="1:7" x14ac:dyDescent="0.25">
      <c r="A13" s="3" t="s">
        <v>22</v>
      </c>
      <c r="B13" s="5" t="s">
        <v>135</v>
      </c>
      <c r="C13" s="3"/>
      <c r="D13" s="3"/>
      <c r="E13" s="3"/>
      <c r="F13" s="3"/>
      <c r="G13" s="3"/>
    </row>
    <row r="14" spans="1:7" x14ac:dyDescent="0.25">
      <c r="A14" s="3" t="s">
        <v>22</v>
      </c>
      <c r="B14" s="5" t="s">
        <v>136</v>
      </c>
      <c r="C14" s="3"/>
      <c r="D14" s="3"/>
      <c r="E14" s="3"/>
      <c r="F14" s="3"/>
      <c r="G14" s="3"/>
    </row>
    <row r="15" spans="1:7" ht="28.5" x14ac:dyDescent="0.25">
      <c r="A15" s="2" t="s">
        <v>83</v>
      </c>
      <c r="B15" s="14" t="s">
        <v>335</v>
      </c>
      <c r="C15" s="3"/>
      <c r="D15" s="3"/>
      <c r="E15" s="3"/>
      <c r="F15" s="3"/>
      <c r="G15" s="3"/>
    </row>
    <row r="16" spans="1:7" x14ac:dyDescent="0.25">
      <c r="A16" s="3">
        <v>1</v>
      </c>
      <c r="B16" s="4" t="s">
        <v>336</v>
      </c>
      <c r="C16" s="3"/>
      <c r="D16" s="3"/>
      <c r="E16" s="3"/>
      <c r="F16" s="3"/>
      <c r="G16" s="3"/>
    </row>
    <row r="17" spans="1:7" x14ac:dyDescent="0.25">
      <c r="A17" s="3"/>
      <c r="B17" s="5" t="s">
        <v>134</v>
      </c>
      <c r="C17" s="3"/>
      <c r="D17" s="3"/>
      <c r="E17" s="3"/>
      <c r="F17" s="3"/>
      <c r="G17" s="3"/>
    </row>
    <row r="18" spans="1:7" x14ac:dyDescent="0.25">
      <c r="A18" s="3" t="s">
        <v>22</v>
      </c>
      <c r="B18" s="5" t="s">
        <v>135</v>
      </c>
      <c r="C18" s="3"/>
      <c r="D18" s="3"/>
      <c r="E18" s="3"/>
      <c r="F18" s="3"/>
      <c r="G18" s="3"/>
    </row>
    <row r="19" spans="1:7" x14ac:dyDescent="0.25">
      <c r="A19" s="3" t="s">
        <v>22</v>
      </c>
      <c r="B19" s="5" t="s">
        <v>136</v>
      </c>
      <c r="C19" s="3"/>
      <c r="D19" s="3"/>
      <c r="E19" s="3"/>
      <c r="F19" s="3"/>
      <c r="G19" s="3"/>
    </row>
    <row r="20" spans="1:7" x14ac:dyDescent="0.25">
      <c r="A20" s="3" t="s">
        <v>144</v>
      </c>
      <c r="B20" s="5" t="s">
        <v>351</v>
      </c>
      <c r="C20" s="3"/>
      <c r="D20" s="3"/>
      <c r="E20" s="3"/>
      <c r="F20" s="3"/>
      <c r="G20" s="3"/>
    </row>
    <row r="21" spans="1:7" x14ac:dyDescent="0.25">
      <c r="A21" s="3" t="s">
        <v>146</v>
      </c>
      <c r="B21" s="5" t="s">
        <v>337</v>
      </c>
      <c r="C21" s="3"/>
      <c r="D21" s="3"/>
      <c r="E21" s="3"/>
      <c r="F21" s="3"/>
      <c r="G21" s="3"/>
    </row>
    <row r="22" spans="1:7" x14ac:dyDescent="0.25">
      <c r="A22" s="3" t="s">
        <v>338</v>
      </c>
      <c r="B22" s="5" t="s">
        <v>339</v>
      </c>
      <c r="C22" s="3"/>
      <c r="D22" s="3"/>
      <c r="E22" s="3"/>
      <c r="F22" s="3"/>
      <c r="G22" s="3"/>
    </row>
    <row r="23" spans="1:7" x14ac:dyDescent="0.25">
      <c r="A23" s="3" t="s">
        <v>22</v>
      </c>
      <c r="B23" s="5" t="s">
        <v>340</v>
      </c>
      <c r="C23" s="3"/>
      <c r="D23" s="3"/>
      <c r="E23" s="3"/>
      <c r="F23" s="3"/>
      <c r="G23" s="3"/>
    </row>
    <row r="24" spans="1:7" x14ac:dyDescent="0.25">
      <c r="A24" s="2">
        <v>2</v>
      </c>
      <c r="B24" s="14" t="s">
        <v>341</v>
      </c>
      <c r="C24" s="3"/>
      <c r="D24" s="3"/>
      <c r="E24" s="3"/>
      <c r="F24" s="3"/>
      <c r="G24" s="3"/>
    </row>
    <row r="25" spans="1:7" x14ac:dyDescent="0.25">
      <c r="A25" s="3"/>
      <c r="B25" s="5" t="s">
        <v>134</v>
      </c>
      <c r="C25" s="3"/>
      <c r="D25" s="3"/>
      <c r="E25" s="3"/>
      <c r="F25" s="3"/>
      <c r="G25" s="3"/>
    </row>
    <row r="26" spans="1:7" x14ac:dyDescent="0.25">
      <c r="A26" s="3" t="s">
        <v>22</v>
      </c>
      <c r="B26" s="5" t="s">
        <v>135</v>
      </c>
      <c r="C26" s="3"/>
      <c r="D26" s="3"/>
      <c r="E26" s="3"/>
      <c r="F26" s="3"/>
      <c r="G26" s="3"/>
    </row>
    <row r="27" spans="1:7" x14ac:dyDescent="0.25">
      <c r="A27" s="3" t="s">
        <v>22</v>
      </c>
      <c r="B27" s="5" t="s">
        <v>136</v>
      </c>
      <c r="C27" s="3"/>
      <c r="D27" s="3"/>
      <c r="E27" s="3"/>
      <c r="F27" s="3"/>
      <c r="G27" s="3"/>
    </row>
    <row r="28" spans="1:7" x14ac:dyDescent="0.25">
      <c r="A28" s="22"/>
      <c r="B28" s="5" t="s">
        <v>134</v>
      </c>
      <c r="C28" s="3"/>
      <c r="D28" s="3"/>
      <c r="E28" s="3"/>
      <c r="F28" s="3"/>
      <c r="G28" s="3"/>
    </row>
    <row r="29" spans="1:7" x14ac:dyDescent="0.25">
      <c r="A29" s="3" t="s">
        <v>144</v>
      </c>
      <c r="B29" s="5" t="s">
        <v>352</v>
      </c>
      <c r="C29" s="3"/>
      <c r="D29" s="3"/>
      <c r="E29" s="3"/>
      <c r="F29" s="3"/>
      <c r="G29" s="3"/>
    </row>
    <row r="30" spans="1:7" x14ac:dyDescent="0.25">
      <c r="A30" s="3" t="s">
        <v>146</v>
      </c>
      <c r="B30" s="5" t="s">
        <v>342</v>
      </c>
      <c r="C30" s="3"/>
      <c r="D30" s="3"/>
      <c r="E30" s="3"/>
      <c r="F30" s="3"/>
      <c r="G30" s="3"/>
    </row>
    <row r="31" spans="1:7" x14ac:dyDescent="0.25">
      <c r="A31" s="3" t="s">
        <v>338</v>
      </c>
      <c r="B31" s="5" t="s">
        <v>343</v>
      </c>
      <c r="C31" s="3"/>
      <c r="D31" s="3"/>
      <c r="E31" s="3"/>
      <c r="F31" s="3"/>
      <c r="G31" s="3"/>
    </row>
    <row r="32" spans="1:7" ht="28.5" x14ac:dyDescent="0.25">
      <c r="A32" s="2" t="s">
        <v>70</v>
      </c>
      <c r="B32" s="14" t="s">
        <v>142</v>
      </c>
      <c r="C32" s="3"/>
      <c r="D32" s="3"/>
      <c r="E32" s="3"/>
      <c r="F32" s="3"/>
      <c r="G32" s="3"/>
    </row>
    <row r="33" spans="1:7" x14ac:dyDescent="0.25">
      <c r="A33" s="3"/>
      <c r="B33" s="5" t="s">
        <v>134</v>
      </c>
      <c r="C33" s="3"/>
      <c r="D33" s="3"/>
      <c r="E33" s="3"/>
      <c r="F33" s="3"/>
      <c r="G33" s="3"/>
    </row>
    <row r="34" spans="1:7" x14ac:dyDescent="0.25">
      <c r="A34" s="3"/>
      <c r="B34" s="5" t="s">
        <v>344</v>
      </c>
      <c r="C34" s="3"/>
      <c r="D34" s="3"/>
      <c r="E34" s="3"/>
      <c r="F34" s="3"/>
      <c r="G34" s="3"/>
    </row>
    <row r="35" spans="1:7" x14ac:dyDescent="0.25">
      <c r="A35" s="3"/>
      <c r="B35" s="5" t="s">
        <v>345</v>
      </c>
      <c r="C35" s="3"/>
      <c r="D35" s="3"/>
      <c r="E35" s="3"/>
      <c r="F35" s="3"/>
      <c r="G35" s="3"/>
    </row>
    <row r="36" spans="1:7" x14ac:dyDescent="0.25">
      <c r="A36" s="3">
        <v>1</v>
      </c>
      <c r="B36" s="4" t="s">
        <v>143</v>
      </c>
      <c r="C36" s="3"/>
      <c r="D36" s="3"/>
      <c r="E36" s="3"/>
      <c r="F36" s="3"/>
      <c r="G36" s="3"/>
    </row>
    <row r="37" spans="1:7" x14ac:dyDescent="0.25">
      <c r="A37" s="3"/>
      <c r="B37" s="5" t="s">
        <v>134</v>
      </c>
      <c r="C37" s="3"/>
      <c r="D37" s="3"/>
      <c r="E37" s="3"/>
      <c r="F37" s="3"/>
      <c r="G37" s="3"/>
    </row>
    <row r="38" spans="1:7" x14ac:dyDescent="0.25">
      <c r="A38" s="3"/>
      <c r="B38" s="5" t="s">
        <v>344</v>
      </c>
      <c r="C38" s="3"/>
      <c r="D38" s="3"/>
      <c r="E38" s="3"/>
      <c r="F38" s="3"/>
      <c r="G38" s="3"/>
    </row>
    <row r="39" spans="1:7" x14ac:dyDescent="0.25">
      <c r="A39" s="3"/>
      <c r="B39" s="5" t="s">
        <v>345</v>
      </c>
      <c r="C39" s="3"/>
      <c r="D39" s="3"/>
      <c r="E39" s="3"/>
      <c r="F39" s="3"/>
      <c r="G39" s="3"/>
    </row>
    <row r="40" spans="1:7" x14ac:dyDescent="0.25">
      <c r="A40" s="3" t="s">
        <v>144</v>
      </c>
      <c r="B40" s="4" t="s">
        <v>346</v>
      </c>
      <c r="C40" s="3"/>
      <c r="D40" s="3"/>
      <c r="E40" s="3"/>
      <c r="F40" s="3"/>
      <c r="G40" s="3"/>
    </row>
    <row r="41" spans="1:7" x14ac:dyDescent="0.25">
      <c r="A41" s="3"/>
      <c r="B41" s="5" t="s">
        <v>134</v>
      </c>
      <c r="C41" s="3"/>
      <c r="D41" s="3"/>
      <c r="E41" s="3"/>
      <c r="F41" s="3"/>
      <c r="G41" s="3"/>
    </row>
    <row r="42" spans="1:7" x14ac:dyDescent="0.25">
      <c r="A42" s="3"/>
      <c r="B42" s="5" t="s">
        <v>344</v>
      </c>
      <c r="C42" s="3"/>
      <c r="D42" s="3"/>
      <c r="E42" s="3"/>
      <c r="F42" s="3"/>
      <c r="G42" s="3"/>
    </row>
    <row r="43" spans="1:7" x14ac:dyDescent="0.25">
      <c r="A43" s="3"/>
      <c r="B43" s="5" t="s">
        <v>345</v>
      </c>
      <c r="C43" s="3"/>
      <c r="D43" s="3"/>
      <c r="E43" s="3"/>
      <c r="F43" s="3"/>
      <c r="G43" s="3"/>
    </row>
    <row r="44" spans="1:7" x14ac:dyDescent="0.25">
      <c r="A44" s="3" t="s">
        <v>146</v>
      </c>
      <c r="B44" s="4" t="s">
        <v>145</v>
      </c>
      <c r="C44" s="3"/>
      <c r="D44" s="3"/>
      <c r="E44" s="3"/>
      <c r="F44" s="3"/>
      <c r="G44" s="3"/>
    </row>
    <row r="45" spans="1:7" x14ac:dyDescent="0.25">
      <c r="A45" s="3"/>
      <c r="B45" s="5" t="s">
        <v>148</v>
      </c>
      <c r="C45" s="3"/>
      <c r="D45" s="3"/>
      <c r="E45" s="3"/>
      <c r="F45" s="3"/>
      <c r="G45" s="3"/>
    </row>
    <row r="46" spans="1:7" x14ac:dyDescent="0.25">
      <c r="A46" s="3" t="s">
        <v>150</v>
      </c>
      <c r="B46" s="4" t="s">
        <v>150</v>
      </c>
      <c r="C46" s="3"/>
      <c r="D46" s="3"/>
      <c r="E46" s="3"/>
      <c r="F46" s="3"/>
      <c r="G46" s="3"/>
    </row>
    <row r="47" spans="1:7" x14ac:dyDescent="0.25">
      <c r="A47" s="2">
        <v>2</v>
      </c>
      <c r="B47" s="14" t="s">
        <v>347</v>
      </c>
      <c r="C47" s="3"/>
      <c r="D47" s="3"/>
      <c r="E47" s="3"/>
      <c r="F47" s="3"/>
      <c r="G47" s="3"/>
    </row>
    <row r="48" spans="1:7" x14ac:dyDescent="0.25">
      <c r="A48" s="3"/>
      <c r="B48" s="5" t="s">
        <v>134</v>
      </c>
      <c r="C48" s="3"/>
      <c r="D48" s="3"/>
      <c r="E48" s="3"/>
      <c r="F48" s="3"/>
      <c r="G48" s="3"/>
    </row>
    <row r="49" spans="1:7" x14ac:dyDescent="0.25">
      <c r="A49" s="3"/>
      <c r="B49" s="5" t="s">
        <v>344</v>
      </c>
      <c r="C49" s="3"/>
      <c r="D49" s="3"/>
      <c r="E49" s="3"/>
      <c r="F49" s="3"/>
      <c r="G49" s="3"/>
    </row>
    <row r="50" spans="1:7" x14ac:dyDescent="0.25">
      <c r="A50" s="3"/>
      <c r="B50" s="5" t="s">
        <v>345</v>
      </c>
      <c r="C50" s="3"/>
      <c r="D50" s="3"/>
      <c r="E50" s="3"/>
      <c r="F50" s="3"/>
      <c r="G50" s="3"/>
    </row>
    <row r="51" spans="1:7" x14ac:dyDescent="0.25">
      <c r="A51" s="3" t="s">
        <v>144</v>
      </c>
      <c r="B51" s="4" t="s">
        <v>153</v>
      </c>
      <c r="C51" s="3"/>
      <c r="D51" s="3"/>
      <c r="E51" s="3"/>
      <c r="F51" s="3"/>
      <c r="G51" s="3"/>
    </row>
    <row r="52" spans="1:7" x14ac:dyDescent="0.25">
      <c r="A52" s="3"/>
      <c r="B52" s="5" t="s">
        <v>134</v>
      </c>
      <c r="C52" s="3"/>
      <c r="D52" s="3"/>
      <c r="E52" s="3"/>
      <c r="F52" s="3"/>
      <c r="G52" s="3"/>
    </row>
    <row r="53" spans="1:7" x14ac:dyDescent="0.25">
      <c r="A53" s="3"/>
      <c r="B53" s="5" t="s">
        <v>344</v>
      </c>
      <c r="C53" s="3"/>
      <c r="D53" s="3"/>
      <c r="E53" s="3"/>
      <c r="F53" s="3"/>
      <c r="G53" s="3"/>
    </row>
    <row r="54" spans="1:7" x14ac:dyDescent="0.25">
      <c r="A54" s="3"/>
      <c r="B54" s="5" t="s">
        <v>345</v>
      </c>
      <c r="C54" s="3"/>
      <c r="D54" s="3"/>
      <c r="E54" s="3"/>
      <c r="F54" s="3"/>
      <c r="G54" s="3"/>
    </row>
    <row r="55" spans="1:7" x14ac:dyDescent="0.25">
      <c r="A55" s="3" t="s">
        <v>146</v>
      </c>
      <c r="B55" s="4" t="s">
        <v>153</v>
      </c>
      <c r="C55" s="3"/>
      <c r="D55" s="3"/>
      <c r="E55" s="3"/>
      <c r="F55" s="3"/>
      <c r="G55" s="3"/>
    </row>
    <row r="56" spans="1:7" x14ac:dyDescent="0.25">
      <c r="A56" s="3"/>
      <c r="B56" s="5" t="s">
        <v>202</v>
      </c>
      <c r="C56" s="3"/>
      <c r="D56" s="3"/>
      <c r="E56" s="3"/>
      <c r="F56" s="3"/>
      <c r="G56" s="3"/>
    </row>
    <row r="57" spans="1:7" x14ac:dyDescent="0.25">
      <c r="A57" s="3" t="s">
        <v>150</v>
      </c>
      <c r="B57" s="4" t="s">
        <v>150</v>
      </c>
      <c r="C57" s="3"/>
      <c r="D57" s="3"/>
      <c r="E57" s="3"/>
      <c r="F57" s="3"/>
      <c r="G57" s="3"/>
    </row>
    <row r="58" spans="1:7" x14ac:dyDescent="0.25">
      <c r="A58" s="2" t="s">
        <v>16</v>
      </c>
      <c r="B58" s="14" t="s">
        <v>155</v>
      </c>
      <c r="C58" s="3"/>
      <c r="D58" s="3"/>
      <c r="E58" s="3"/>
      <c r="F58" s="3"/>
      <c r="G58" s="3"/>
    </row>
    <row r="59" spans="1:7" x14ac:dyDescent="0.25">
      <c r="A59" s="3" t="s">
        <v>22</v>
      </c>
      <c r="B59" s="5" t="s">
        <v>156</v>
      </c>
      <c r="C59" s="3"/>
      <c r="D59" s="3"/>
      <c r="E59" s="3"/>
      <c r="F59" s="3"/>
      <c r="G59" s="3"/>
    </row>
    <row r="60" spans="1:7" x14ac:dyDescent="0.25">
      <c r="A60" s="3" t="s">
        <v>22</v>
      </c>
      <c r="B60" s="5" t="s">
        <v>348</v>
      </c>
      <c r="C60" s="3"/>
      <c r="D60" s="3"/>
      <c r="E60" s="3"/>
      <c r="F60" s="3"/>
      <c r="G60" s="3"/>
    </row>
    <row r="61" spans="1:7" x14ac:dyDescent="0.25">
      <c r="A61" s="15" t="s">
        <v>118</v>
      </c>
    </row>
    <row r="62" spans="1:7" x14ac:dyDescent="0.25">
      <c r="A62" s="190" t="s">
        <v>353</v>
      </c>
      <c r="B62" s="190"/>
      <c r="C62" s="190"/>
      <c r="D62" s="190"/>
      <c r="E62" s="190"/>
      <c r="F62" s="190"/>
      <c r="G62" s="190"/>
    </row>
    <row r="63" spans="1:7" x14ac:dyDescent="0.25">
      <c r="A63" s="190" t="s">
        <v>349</v>
      </c>
      <c r="B63" s="190"/>
      <c r="C63" s="190"/>
      <c r="D63" s="190"/>
      <c r="E63" s="190"/>
      <c r="F63" s="190"/>
      <c r="G63" s="190"/>
    </row>
    <row r="64" spans="1:7" x14ac:dyDescent="0.25">
      <c r="A64" s="190" t="s">
        <v>350</v>
      </c>
      <c r="B64" s="190"/>
      <c r="C64" s="190"/>
      <c r="D64" s="190"/>
      <c r="E64" s="190"/>
      <c r="F64" s="190"/>
      <c r="G64" s="190"/>
    </row>
  </sheetData>
  <mergeCells count="11">
    <mergeCell ref="A1:G1"/>
    <mergeCell ref="A2:G2"/>
    <mergeCell ref="A3:G3"/>
    <mergeCell ref="F4:G4"/>
    <mergeCell ref="A62:G62"/>
    <mergeCell ref="A63:G63"/>
    <mergeCell ref="A64:G64"/>
    <mergeCell ref="A5:A6"/>
    <mergeCell ref="B5:B6"/>
    <mergeCell ref="C5:D5"/>
    <mergeCell ref="E5:G5"/>
  </mergeCells>
  <pageMargins left="0.70866141732283472" right="0.35433070866141736" top="0.3" bottom="0.35433070866141736" header="0.15748031496062992" footer="0.15748031496062992"/>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I37"/>
  <sheetViews>
    <sheetView zoomScale="150" zoomScaleNormal="150" workbookViewId="0">
      <selection activeCell="A2" sqref="A2:F2"/>
    </sheetView>
  </sheetViews>
  <sheetFormatPr defaultColWidth="9.140625" defaultRowHeight="15" x14ac:dyDescent="0.25"/>
  <cols>
    <col min="1" max="1" width="5.85546875" style="1" customWidth="1"/>
    <col min="2" max="2" width="49.5703125" style="1" customWidth="1"/>
    <col min="3" max="3" width="12" style="1" customWidth="1"/>
    <col min="4" max="4" width="12.140625" style="1" customWidth="1"/>
    <col min="5" max="5" width="11" style="1" customWidth="1"/>
    <col min="6" max="6" width="13.42578125" style="1" customWidth="1"/>
    <col min="7" max="7" width="9.140625" style="1"/>
    <col min="8" max="8" width="14.5703125" style="1" bestFit="1" customWidth="1"/>
    <col min="9" max="16384" width="9.140625" style="1"/>
  </cols>
  <sheetData>
    <row r="1" spans="1:9" x14ac:dyDescent="0.25">
      <c r="A1" s="187" t="s">
        <v>224</v>
      </c>
      <c r="B1" s="187"/>
      <c r="C1" s="187"/>
      <c r="D1" s="187"/>
      <c r="E1" s="187"/>
      <c r="F1" s="187"/>
    </row>
    <row r="2" spans="1:9" ht="18.75" x14ac:dyDescent="0.25">
      <c r="A2" s="182" t="s">
        <v>1167</v>
      </c>
      <c r="B2" s="182"/>
      <c r="C2" s="182"/>
      <c r="D2" s="182"/>
      <c r="E2" s="182"/>
      <c r="F2" s="182"/>
    </row>
    <row r="3" spans="1:9" ht="15.75" x14ac:dyDescent="0.25">
      <c r="A3" s="204" t="s">
        <v>1171</v>
      </c>
      <c r="B3" s="204"/>
      <c r="C3" s="204"/>
      <c r="D3" s="204"/>
      <c r="E3" s="204"/>
      <c r="F3" s="204"/>
    </row>
    <row r="4" spans="1:9" x14ac:dyDescent="0.25">
      <c r="E4" s="189" t="s">
        <v>56</v>
      </c>
      <c r="F4" s="189"/>
    </row>
    <row r="5" spans="1:9" ht="15" customHeight="1" x14ac:dyDescent="0.25">
      <c r="A5" s="186" t="s">
        <v>3</v>
      </c>
      <c r="B5" s="186" t="s">
        <v>355</v>
      </c>
      <c r="C5" s="186" t="s">
        <v>1163</v>
      </c>
      <c r="D5" s="186" t="s">
        <v>1164</v>
      </c>
      <c r="E5" s="186" t="s">
        <v>229</v>
      </c>
      <c r="F5" s="186"/>
    </row>
    <row r="6" spans="1:9" ht="28.5" x14ac:dyDescent="0.25">
      <c r="A6" s="186"/>
      <c r="B6" s="186"/>
      <c r="C6" s="186"/>
      <c r="D6" s="186"/>
      <c r="E6" s="171" t="s">
        <v>233</v>
      </c>
      <c r="F6" s="171" t="s">
        <v>358</v>
      </c>
    </row>
    <row r="7" spans="1:9" s="6" customFormat="1" x14ac:dyDescent="0.25">
      <c r="A7" s="22" t="s">
        <v>15</v>
      </c>
      <c r="B7" s="22" t="s">
        <v>16</v>
      </c>
      <c r="C7" s="22">
        <v>1</v>
      </c>
      <c r="D7" s="22">
        <v>2</v>
      </c>
      <c r="E7" s="22" t="s">
        <v>359</v>
      </c>
      <c r="F7" s="22" t="s">
        <v>360</v>
      </c>
    </row>
    <row r="8" spans="1:9" s="67" customFormat="1" ht="14.25" x14ac:dyDescent="0.25">
      <c r="A8" s="171" t="s">
        <v>15</v>
      </c>
      <c r="B8" s="172" t="s">
        <v>237</v>
      </c>
      <c r="C8" s="65">
        <f>C9+C12</f>
        <v>764162</v>
      </c>
      <c r="D8" s="65">
        <f t="shared" ref="D8:E8" si="0">D9+D12</f>
        <v>967842</v>
      </c>
      <c r="E8" s="65">
        <f t="shared" si="0"/>
        <v>203680</v>
      </c>
      <c r="F8" s="66">
        <f>D8/C8*100</f>
        <v>126.65403409224744</v>
      </c>
      <c r="H8" s="68"/>
      <c r="I8" s="68"/>
    </row>
    <row r="9" spans="1:9" s="67" customFormat="1" ht="14.25" x14ac:dyDescent="0.25">
      <c r="A9" s="171" t="s">
        <v>83</v>
      </c>
      <c r="B9" s="172" t="s">
        <v>361</v>
      </c>
      <c r="C9" s="65">
        <f>C10+C11</f>
        <v>110610</v>
      </c>
      <c r="D9" s="65">
        <f t="shared" ref="D9:E9" si="1">D10+D11</f>
        <v>109200</v>
      </c>
      <c r="E9" s="65">
        <f t="shared" si="1"/>
        <v>-1410</v>
      </c>
      <c r="F9" s="66">
        <f>D9/C9*100</f>
        <v>98.725250881475461</v>
      </c>
      <c r="H9" s="160"/>
    </row>
    <row r="10" spans="1:9" x14ac:dyDescent="0.25">
      <c r="A10" s="174">
        <v>1</v>
      </c>
      <c r="B10" s="4" t="s">
        <v>362</v>
      </c>
      <c r="C10" s="173">
        <f>110610-C11</f>
        <v>110610</v>
      </c>
      <c r="D10" s="173">
        <f>103400+2300+3500</f>
        <v>109200</v>
      </c>
      <c r="E10" s="173">
        <f>D10-C10</f>
        <v>-1410</v>
      </c>
      <c r="F10" s="175">
        <f t="shared" ref="F10:F28" si="2">D10/C10*100</f>
        <v>98.725250881475461</v>
      </c>
    </row>
    <row r="11" spans="1:9" x14ac:dyDescent="0.25">
      <c r="A11" s="174">
        <v>2</v>
      </c>
      <c r="B11" s="4" t="s">
        <v>363</v>
      </c>
      <c r="C11" s="173">
        <v>0</v>
      </c>
      <c r="D11" s="173">
        <v>0</v>
      </c>
      <c r="E11" s="173">
        <f>D11-C11</f>
        <v>0</v>
      </c>
      <c r="F11" s="175"/>
    </row>
    <row r="12" spans="1:9" s="67" customFormat="1" ht="14.25" x14ac:dyDescent="0.25">
      <c r="A12" s="171" t="s">
        <v>70</v>
      </c>
      <c r="B12" s="172" t="s">
        <v>364</v>
      </c>
      <c r="C12" s="65">
        <f>SUM(C13:C14)</f>
        <v>653552</v>
      </c>
      <c r="D12" s="65">
        <f t="shared" ref="D12:E12" si="3">SUM(D13:D14)</f>
        <v>858642</v>
      </c>
      <c r="E12" s="65">
        <f t="shared" si="3"/>
        <v>205090</v>
      </c>
      <c r="F12" s="66">
        <f t="shared" si="2"/>
        <v>131.38082356109385</v>
      </c>
      <c r="H12" s="68">
        <f>967842-D9-D12</f>
        <v>0</v>
      </c>
    </row>
    <row r="13" spans="1:9" x14ac:dyDescent="0.25">
      <c r="A13" s="174">
        <v>1</v>
      </c>
      <c r="B13" s="4" t="s">
        <v>240</v>
      </c>
      <c r="C13" s="173">
        <f>515704+67835</f>
        <v>583539</v>
      </c>
      <c r="D13" s="173">
        <v>777119</v>
      </c>
      <c r="E13" s="173">
        <f>D13-C13</f>
        <v>193580</v>
      </c>
      <c r="F13" s="175">
        <f t="shared" si="2"/>
        <v>133.17344684759715</v>
      </c>
    </row>
    <row r="14" spans="1:9" x14ac:dyDescent="0.25">
      <c r="A14" s="174">
        <v>2</v>
      </c>
      <c r="B14" s="4" t="s">
        <v>88</v>
      </c>
      <c r="C14" s="173">
        <v>70013</v>
      </c>
      <c r="D14" s="173">
        <v>81523</v>
      </c>
      <c r="E14" s="173">
        <f>D14-C14</f>
        <v>11510</v>
      </c>
      <c r="F14" s="175">
        <f t="shared" si="2"/>
        <v>116.43980403639324</v>
      </c>
    </row>
    <row r="15" spans="1:9" s="67" customFormat="1" ht="14.25" x14ac:dyDescent="0.25">
      <c r="A15" s="171" t="s">
        <v>73</v>
      </c>
      <c r="B15" s="172" t="s">
        <v>365</v>
      </c>
      <c r="C15" s="65"/>
      <c r="D15" s="65"/>
      <c r="E15" s="65"/>
      <c r="F15" s="66"/>
    </row>
    <row r="16" spans="1:9" s="67" customFormat="1" ht="14.25" x14ac:dyDescent="0.25">
      <c r="A16" s="171" t="s">
        <v>77</v>
      </c>
      <c r="B16" s="172" t="s">
        <v>303</v>
      </c>
      <c r="C16" s="65"/>
      <c r="D16" s="65"/>
      <c r="E16" s="65"/>
      <c r="F16" s="66"/>
    </row>
    <row r="17" spans="1:9" s="67" customFormat="1" ht="14.25" x14ac:dyDescent="0.25">
      <c r="A17" s="171" t="s">
        <v>113</v>
      </c>
      <c r="B17" s="172" t="s">
        <v>243</v>
      </c>
      <c r="C17" s="65"/>
      <c r="D17" s="65"/>
      <c r="E17" s="65"/>
      <c r="F17" s="66"/>
    </row>
    <row r="18" spans="1:9" s="67" customFormat="1" ht="14.25" x14ac:dyDescent="0.25">
      <c r="A18" s="171" t="s">
        <v>16</v>
      </c>
      <c r="B18" s="172" t="s">
        <v>90</v>
      </c>
      <c r="C18" s="65">
        <f>C19+C26+C29</f>
        <v>764162</v>
      </c>
      <c r="D18" s="65">
        <f>D19+D26+D29</f>
        <v>967842</v>
      </c>
      <c r="E18" s="65">
        <f t="shared" ref="E18" si="4">E19+E26+E29</f>
        <v>203680</v>
      </c>
      <c r="F18" s="66">
        <f t="shared" si="2"/>
        <v>126.65403409224744</v>
      </c>
      <c r="G18" s="68"/>
      <c r="H18" s="160"/>
      <c r="I18" s="68"/>
    </row>
    <row r="19" spans="1:9" s="67" customFormat="1" ht="14.25" x14ac:dyDescent="0.25">
      <c r="A19" s="171" t="s">
        <v>83</v>
      </c>
      <c r="B19" s="172" t="s">
        <v>366</v>
      </c>
      <c r="C19" s="65">
        <f>SUM(C20:C25)</f>
        <v>694149</v>
      </c>
      <c r="D19" s="65">
        <f>SUM(D20:D25)</f>
        <v>871559</v>
      </c>
      <c r="E19" s="65">
        <f t="shared" ref="E19" si="5">SUM(E20:E25)</f>
        <v>177410</v>
      </c>
      <c r="F19" s="66">
        <f t="shared" si="2"/>
        <v>125.55791335865931</v>
      </c>
    </row>
    <row r="20" spans="1:9" x14ac:dyDescent="0.25">
      <c r="A20" s="174">
        <v>1</v>
      </c>
      <c r="B20" s="4" t="s">
        <v>367</v>
      </c>
      <c r="C20" s="173">
        <v>43388</v>
      </c>
      <c r="D20" s="173">
        <v>85965</v>
      </c>
      <c r="E20" s="173">
        <f>D20-C20</f>
        <v>42577</v>
      </c>
      <c r="F20" s="175">
        <f t="shared" si="2"/>
        <v>198.13081958145108</v>
      </c>
      <c r="H20" s="77"/>
    </row>
    <row r="21" spans="1:9" x14ac:dyDescent="0.25">
      <c r="A21" s="174">
        <v>2</v>
      </c>
      <c r="B21" s="4" t="s">
        <v>96</v>
      </c>
      <c r="C21" s="173">
        <v>636878</v>
      </c>
      <c r="D21" s="173">
        <v>768163</v>
      </c>
      <c r="E21" s="173">
        <f>D21-C21</f>
        <v>131285</v>
      </c>
      <c r="F21" s="175">
        <f t="shared" si="2"/>
        <v>120.61383812912364</v>
      </c>
    </row>
    <row r="22" spans="1:9" x14ac:dyDescent="0.25">
      <c r="A22" s="174">
        <v>3</v>
      </c>
      <c r="B22" s="4" t="s">
        <v>97</v>
      </c>
      <c r="C22" s="173"/>
      <c r="D22" s="173"/>
      <c r="E22" s="173">
        <f t="shared" ref="E22:E25" si="6">D22-C22</f>
        <v>0</v>
      </c>
      <c r="F22" s="175"/>
    </row>
    <row r="23" spans="1:9" x14ac:dyDescent="0.25">
      <c r="A23" s="174">
        <v>4</v>
      </c>
      <c r="B23" s="4" t="s">
        <v>1073</v>
      </c>
      <c r="C23" s="173">
        <v>0</v>
      </c>
      <c r="D23" s="173"/>
      <c r="E23" s="173">
        <f t="shared" si="6"/>
        <v>0</v>
      </c>
      <c r="F23" s="175"/>
    </row>
    <row r="24" spans="1:9" x14ac:dyDescent="0.25">
      <c r="A24" s="174">
        <v>5</v>
      </c>
      <c r="B24" s="4" t="s">
        <v>247</v>
      </c>
      <c r="C24" s="173">
        <v>13883</v>
      </c>
      <c r="D24" s="173">
        <v>17431</v>
      </c>
      <c r="E24" s="173">
        <f t="shared" si="6"/>
        <v>3548</v>
      </c>
      <c r="F24" s="175">
        <f t="shared" si="2"/>
        <v>125.55643592883384</v>
      </c>
    </row>
    <row r="25" spans="1:9" x14ac:dyDescent="0.25">
      <c r="A25" s="174">
        <v>6</v>
      </c>
      <c r="B25" s="4" t="s">
        <v>98</v>
      </c>
      <c r="C25" s="173">
        <v>0</v>
      </c>
      <c r="D25" s="173">
        <f>'[1]TONG HOP SO 30'!C79</f>
        <v>0</v>
      </c>
      <c r="E25" s="173">
        <f t="shared" si="6"/>
        <v>0</v>
      </c>
      <c r="F25" s="175"/>
    </row>
    <row r="26" spans="1:9" s="67" customFormat="1" ht="14.25" x14ac:dyDescent="0.25">
      <c r="A26" s="171" t="s">
        <v>70</v>
      </c>
      <c r="B26" s="172" t="s">
        <v>248</v>
      </c>
      <c r="C26" s="65">
        <f>SUM(C27:C28)</f>
        <v>70013</v>
      </c>
      <c r="D26" s="65">
        <f t="shared" ref="D26:E26" si="7">SUM(D27:D28)</f>
        <v>96283</v>
      </c>
      <c r="E26" s="65">
        <f t="shared" si="7"/>
        <v>26270</v>
      </c>
      <c r="F26" s="66">
        <f t="shared" si="2"/>
        <v>137.52160313084713</v>
      </c>
    </row>
    <row r="27" spans="1:9" x14ac:dyDescent="0.25">
      <c r="A27" s="174">
        <v>1</v>
      </c>
      <c r="B27" s="4" t="s">
        <v>249</v>
      </c>
      <c r="C27" s="173">
        <v>13074</v>
      </c>
      <c r="D27" s="173">
        <v>14760</v>
      </c>
      <c r="E27" s="173">
        <f>D27-C27</f>
        <v>1686</v>
      </c>
      <c r="F27" s="175"/>
    </row>
    <row r="28" spans="1:9" x14ac:dyDescent="0.25">
      <c r="A28" s="174">
        <v>2</v>
      </c>
      <c r="B28" s="4" t="s">
        <v>250</v>
      </c>
      <c r="C28" s="173">
        <f>8742+48197</f>
        <v>56939</v>
      </c>
      <c r="D28" s="173">
        <v>81523</v>
      </c>
      <c r="E28" s="173">
        <f>D28-C28</f>
        <v>24584</v>
      </c>
      <c r="F28" s="175">
        <f t="shared" si="2"/>
        <v>143.17603048876867</v>
      </c>
    </row>
    <row r="29" spans="1:9" x14ac:dyDescent="0.25">
      <c r="A29" s="171" t="s">
        <v>73</v>
      </c>
      <c r="B29" s="172" t="s">
        <v>251</v>
      </c>
      <c r="C29" s="173"/>
      <c r="D29" s="173"/>
      <c r="E29" s="173"/>
      <c r="F29" s="175"/>
    </row>
    <row r="30" spans="1:9" x14ac:dyDescent="0.25">
      <c r="A30" s="171" t="s">
        <v>79</v>
      </c>
      <c r="B30" s="172" t="s">
        <v>252</v>
      </c>
      <c r="C30" s="173"/>
      <c r="D30" s="173"/>
      <c r="E30" s="173"/>
      <c r="F30" s="173"/>
    </row>
    <row r="31" spans="1:9" x14ac:dyDescent="0.25">
      <c r="A31" s="171" t="s">
        <v>89</v>
      </c>
      <c r="B31" s="172" t="s">
        <v>368</v>
      </c>
      <c r="C31" s="173"/>
      <c r="D31" s="173"/>
      <c r="E31" s="173"/>
      <c r="F31" s="173"/>
    </row>
    <row r="32" spans="1:9" ht="20.100000000000001" customHeight="1" x14ac:dyDescent="0.25">
      <c r="A32" s="171" t="s">
        <v>83</v>
      </c>
      <c r="B32" s="172" t="s">
        <v>108</v>
      </c>
      <c r="C32" s="173"/>
      <c r="D32" s="173"/>
      <c r="E32" s="173"/>
      <c r="F32" s="173"/>
    </row>
    <row r="33" spans="1:6" ht="28.5" x14ac:dyDescent="0.25">
      <c r="A33" s="171" t="s">
        <v>70</v>
      </c>
      <c r="B33" s="172" t="s">
        <v>257</v>
      </c>
      <c r="C33" s="173"/>
      <c r="D33" s="173"/>
      <c r="E33" s="173"/>
      <c r="F33" s="173"/>
    </row>
    <row r="34" spans="1:6" ht="20.100000000000001" customHeight="1" x14ac:dyDescent="0.25">
      <c r="A34" s="171" t="s">
        <v>99</v>
      </c>
      <c r="B34" s="172" t="s">
        <v>369</v>
      </c>
      <c r="C34" s="173"/>
      <c r="D34" s="173"/>
      <c r="E34" s="173"/>
      <c r="F34" s="173"/>
    </row>
    <row r="35" spans="1:6" ht="20.100000000000001" customHeight="1" x14ac:dyDescent="0.25">
      <c r="A35" s="171" t="s">
        <v>83</v>
      </c>
      <c r="B35" s="172" t="s">
        <v>371</v>
      </c>
      <c r="C35" s="173"/>
      <c r="D35" s="173"/>
      <c r="E35" s="173"/>
      <c r="F35" s="173"/>
    </row>
    <row r="36" spans="1:6" ht="20.100000000000001" customHeight="1" x14ac:dyDescent="0.25">
      <c r="A36" s="171" t="s">
        <v>70</v>
      </c>
      <c r="B36" s="172" t="s">
        <v>370</v>
      </c>
      <c r="C36" s="173"/>
      <c r="D36" s="173"/>
      <c r="E36" s="173"/>
      <c r="F36" s="173"/>
    </row>
    <row r="37" spans="1:6" ht="43.5" customHeight="1" x14ac:dyDescent="0.25">
      <c r="A37" s="203" t="s">
        <v>372</v>
      </c>
      <c r="B37" s="203"/>
      <c r="C37" s="203"/>
      <c r="D37" s="203"/>
      <c r="E37" s="203"/>
      <c r="F37" s="203"/>
    </row>
  </sheetData>
  <mergeCells count="10">
    <mergeCell ref="D5:D6"/>
    <mergeCell ref="E5:F5"/>
    <mergeCell ref="A37:F37"/>
    <mergeCell ref="A1:F1"/>
    <mergeCell ref="A2:F2"/>
    <mergeCell ref="A3:F3"/>
    <mergeCell ref="E4:F4"/>
    <mergeCell ref="A5:A6"/>
    <mergeCell ref="B5:B6"/>
    <mergeCell ref="C5:C6"/>
  </mergeCells>
  <printOptions horizontalCentered="1"/>
  <pageMargins left="0.118110236220472" right="0.118110236220472" top="0.15748031496063" bottom="0.15748031496063" header="0.68" footer="0.31496062992126"/>
  <pageSetup paperSize="9" scale="95" orientation="portrait" verticalDpi="0"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H57"/>
  <sheetViews>
    <sheetView zoomScale="130" zoomScaleNormal="130" workbookViewId="0">
      <selection activeCell="B16" sqref="B16"/>
    </sheetView>
  </sheetViews>
  <sheetFormatPr defaultColWidth="9.140625" defaultRowHeight="16.5" customHeight="1" x14ac:dyDescent="0.25"/>
  <cols>
    <col min="1" max="1" width="5.85546875" style="1" customWidth="1"/>
    <col min="2" max="2" width="49.5703125" style="1" customWidth="1"/>
    <col min="3" max="3" width="10.5703125" style="1" customWidth="1"/>
    <col min="4" max="4" width="9.5703125" style="1" customWidth="1"/>
    <col min="5" max="5" width="10.5703125" style="1" customWidth="1"/>
    <col min="6" max="6" width="9.85546875" style="1" customWidth="1"/>
    <col min="7" max="8" width="10.5703125" style="1" customWidth="1"/>
    <col min="9" max="16384" width="9.140625" style="1"/>
  </cols>
  <sheetData>
    <row r="1" spans="1:8" ht="16.5" customHeight="1" x14ac:dyDescent="0.25">
      <c r="A1" s="187" t="s">
        <v>262</v>
      </c>
      <c r="B1" s="187"/>
      <c r="C1" s="187"/>
      <c r="D1" s="187"/>
      <c r="E1" s="187"/>
      <c r="F1" s="187"/>
      <c r="G1" s="187"/>
      <c r="H1" s="187"/>
    </row>
    <row r="2" spans="1:8" ht="16.5" customHeight="1" x14ac:dyDescent="0.25">
      <c r="A2" s="182" t="s">
        <v>1168</v>
      </c>
      <c r="B2" s="182"/>
      <c r="C2" s="182"/>
      <c r="D2" s="182"/>
      <c r="E2" s="182"/>
      <c r="F2" s="182"/>
      <c r="G2" s="182"/>
      <c r="H2" s="182"/>
    </row>
    <row r="3" spans="1:8" ht="16.5" hidden="1" customHeight="1" x14ac:dyDescent="0.25">
      <c r="A3" s="205" t="s">
        <v>1157</v>
      </c>
      <c r="B3" s="205"/>
      <c r="C3" s="205"/>
      <c r="D3" s="205"/>
      <c r="E3" s="205"/>
      <c r="F3" s="205"/>
      <c r="G3" s="205"/>
      <c r="H3" s="205"/>
    </row>
    <row r="4" spans="1:8" ht="16.5" hidden="1" customHeight="1" x14ac:dyDescent="0.25">
      <c r="A4" s="205" t="s">
        <v>1146</v>
      </c>
      <c r="B4" s="205"/>
      <c r="C4" s="205"/>
      <c r="D4" s="205"/>
      <c r="E4" s="205"/>
      <c r="F4" s="205"/>
      <c r="G4" s="205"/>
      <c r="H4" s="205"/>
    </row>
    <row r="5" spans="1:8" ht="16.5" customHeight="1" x14ac:dyDescent="0.25">
      <c r="A5" s="205" t="str">
        <f>'12'!A3:F3</f>
        <v>(Kèm theo Tờ trình số:          /TTr-UBND ngày      /11/2024 của UBND huyện Phụng Hiệp)</v>
      </c>
      <c r="B5" s="205"/>
      <c r="C5" s="205"/>
      <c r="D5" s="205"/>
      <c r="E5" s="205"/>
      <c r="F5" s="205"/>
      <c r="G5" s="205"/>
      <c r="H5" s="205"/>
    </row>
    <row r="6" spans="1:8" ht="16.5" customHeight="1" x14ac:dyDescent="0.25">
      <c r="G6" s="189" t="s">
        <v>56</v>
      </c>
      <c r="H6" s="189"/>
    </row>
    <row r="7" spans="1:8" s="16" customFormat="1" ht="24.75" customHeight="1" x14ac:dyDescent="0.25">
      <c r="A7" s="186" t="s">
        <v>3</v>
      </c>
      <c r="B7" s="186" t="s">
        <v>4</v>
      </c>
      <c r="C7" s="186" t="s">
        <v>1163</v>
      </c>
      <c r="D7" s="186"/>
      <c r="E7" s="186" t="s">
        <v>1164</v>
      </c>
      <c r="F7" s="186"/>
      <c r="G7" s="186" t="s">
        <v>374</v>
      </c>
      <c r="H7" s="186"/>
    </row>
    <row r="8" spans="1:8" s="16" customFormat="1" ht="29.25" customHeight="1" x14ac:dyDescent="0.25">
      <c r="A8" s="186"/>
      <c r="B8" s="186"/>
      <c r="C8" s="2" t="s">
        <v>375</v>
      </c>
      <c r="D8" s="2" t="s">
        <v>376</v>
      </c>
      <c r="E8" s="2" t="s">
        <v>375</v>
      </c>
      <c r="F8" s="2" t="s">
        <v>376</v>
      </c>
      <c r="G8" s="2" t="s">
        <v>375</v>
      </c>
      <c r="H8" s="2" t="s">
        <v>376</v>
      </c>
    </row>
    <row r="9" spans="1:8" ht="16.5" customHeight="1" x14ac:dyDescent="0.25">
      <c r="A9" s="2" t="s">
        <v>15</v>
      </c>
      <c r="B9" s="2" t="s">
        <v>16</v>
      </c>
      <c r="C9" s="2">
        <v>1</v>
      </c>
      <c r="D9" s="2">
        <v>2</v>
      </c>
      <c r="E9" s="2">
        <v>3</v>
      </c>
      <c r="F9" s="2">
        <v>4</v>
      </c>
      <c r="G9" s="2" t="s">
        <v>377</v>
      </c>
      <c r="H9" s="2" t="s">
        <v>378</v>
      </c>
    </row>
    <row r="10" spans="1:8" ht="16.5" customHeight="1" x14ac:dyDescent="0.25">
      <c r="A10" s="2"/>
      <c r="B10" s="14" t="s">
        <v>379</v>
      </c>
      <c r="C10" s="165"/>
      <c r="D10" s="165"/>
      <c r="E10" s="165"/>
      <c r="F10" s="165"/>
      <c r="G10" s="165"/>
      <c r="H10" s="165"/>
    </row>
    <row r="11" spans="1:8" s="67" customFormat="1" ht="16.5" customHeight="1" x14ac:dyDescent="0.25">
      <c r="A11" s="2" t="s">
        <v>83</v>
      </c>
      <c r="B11" s="14" t="s">
        <v>65</v>
      </c>
      <c r="C11" s="65">
        <f>SUM(C12:C21)+C24+C25+SUM(C30:C42)</f>
        <v>183810</v>
      </c>
      <c r="D11" s="65">
        <f t="shared" ref="D11:F11" si="0">SUM(D12:D21)+D24+D25+SUM(D30:D42)</f>
        <v>110610</v>
      </c>
      <c r="E11" s="65">
        <f t="shared" si="0"/>
        <v>144100</v>
      </c>
      <c r="F11" s="65">
        <f t="shared" si="0"/>
        <v>109200</v>
      </c>
      <c r="G11" s="66">
        <f>E11/C11*100</f>
        <v>78.396169958108914</v>
      </c>
      <c r="H11" s="66">
        <f>F11/D11*100</f>
        <v>98.725250881475461</v>
      </c>
    </row>
    <row r="12" spans="1:8" ht="16.5" customHeight="1" x14ac:dyDescent="0.25">
      <c r="A12" s="210">
        <v>1</v>
      </c>
      <c r="B12" s="4" t="s">
        <v>380</v>
      </c>
      <c r="C12" s="206"/>
      <c r="D12" s="206"/>
      <c r="E12" s="206"/>
      <c r="F12" s="206"/>
      <c r="G12" s="206"/>
      <c r="H12" s="206"/>
    </row>
    <row r="13" spans="1:8" ht="16.5" customHeight="1" x14ac:dyDescent="0.25">
      <c r="A13" s="210"/>
      <c r="B13" s="4" t="s">
        <v>381</v>
      </c>
      <c r="C13" s="206"/>
      <c r="D13" s="206"/>
      <c r="E13" s="206"/>
      <c r="F13" s="206"/>
      <c r="G13" s="206"/>
      <c r="H13" s="206"/>
    </row>
    <row r="14" spans="1:8" ht="16.5" customHeight="1" x14ac:dyDescent="0.25">
      <c r="A14" s="210">
        <v>2</v>
      </c>
      <c r="B14" s="4" t="s">
        <v>382</v>
      </c>
      <c r="C14" s="206"/>
      <c r="D14" s="206"/>
      <c r="E14" s="206"/>
      <c r="F14" s="206"/>
      <c r="G14" s="206"/>
      <c r="H14" s="206"/>
    </row>
    <row r="15" spans="1:8" ht="16.5" customHeight="1" x14ac:dyDescent="0.25">
      <c r="A15" s="210"/>
      <c r="B15" s="4" t="s">
        <v>381</v>
      </c>
      <c r="C15" s="206"/>
      <c r="D15" s="206"/>
      <c r="E15" s="206"/>
      <c r="F15" s="206"/>
      <c r="G15" s="206"/>
      <c r="H15" s="206"/>
    </row>
    <row r="16" spans="1:8" ht="16.5" customHeight="1" x14ac:dyDescent="0.25">
      <c r="A16" s="210">
        <v>3</v>
      </c>
      <c r="B16" s="4" t="s">
        <v>383</v>
      </c>
      <c r="C16" s="206"/>
      <c r="D16" s="206"/>
      <c r="E16" s="206"/>
      <c r="F16" s="206"/>
      <c r="G16" s="206"/>
      <c r="H16" s="206"/>
    </row>
    <row r="17" spans="1:8" ht="16.5" customHeight="1" x14ac:dyDescent="0.25">
      <c r="A17" s="210"/>
      <c r="B17" s="4" t="s">
        <v>384</v>
      </c>
      <c r="C17" s="206"/>
      <c r="D17" s="206"/>
      <c r="E17" s="206"/>
      <c r="F17" s="206"/>
      <c r="G17" s="206"/>
      <c r="H17" s="206"/>
    </row>
    <row r="18" spans="1:8" ht="16.5" customHeight="1" x14ac:dyDescent="0.25">
      <c r="A18" s="210">
        <v>4</v>
      </c>
      <c r="B18" s="4" t="s">
        <v>385</v>
      </c>
      <c r="C18" s="206">
        <v>49900</v>
      </c>
      <c r="D18" s="206">
        <f>C18</f>
        <v>49900</v>
      </c>
      <c r="E18" s="206">
        <v>52400</v>
      </c>
      <c r="F18" s="206">
        <f>E18</f>
        <v>52400</v>
      </c>
      <c r="G18" s="207">
        <f t="shared" ref="G18:G20" si="1">E18/C18*100</f>
        <v>105.01002004008015</v>
      </c>
      <c r="H18" s="209">
        <f>F18/D18*100</f>
        <v>105.01002004008015</v>
      </c>
    </row>
    <row r="19" spans="1:8" ht="16.5" customHeight="1" x14ac:dyDescent="0.25">
      <c r="A19" s="210"/>
      <c r="B19" s="4" t="s">
        <v>381</v>
      </c>
      <c r="C19" s="206"/>
      <c r="D19" s="206"/>
      <c r="E19" s="206"/>
      <c r="F19" s="206"/>
      <c r="G19" s="208"/>
      <c r="H19" s="209"/>
    </row>
    <row r="20" spans="1:8" ht="16.5" customHeight="1" x14ac:dyDescent="0.25">
      <c r="A20" s="3">
        <v>5</v>
      </c>
      <c r="B20" s="4" t="s">
        <v>279</v>
      </c>
      <c r="C20" s="165">
        <v>25610</v>
      </c>
      <c r="D20" s="165">
        <f>C20</f>
        <v>25610</v>
      </c>
      <c r="E20" s="165">
        <v>21000</v>
      </c>
      <c r="F20" s="165">
        <f>E20</f>
        <v>21000</v>
      </c>
      <c r="G20" s="166">
        <f t="shared" si="1"/>
        <v>81.999219055056614</v>
      </c>
      <c r="H20" s="166">
        <f>F20/D20*100</f>
        <v>81.999219055056614</v>
      </c>
    </row>
    <row r="21" spans="1:8" ht="16.5" customHeight="1" x14ac:dyDescent="0.25">
      <c r="A21" s="3">
        <v>6</v>
      </c>
      <c r="B21" s="4" t="s">
        <v>280</v>
      </c>
      <c r="C21" s="165"/>
      <c r="D21" s="165"/>
      <c r="E21" s="165"/>
      <c r="F21" s="165"/>
      <c r="G21" s="165"/>
      <c r="H21" s="166"/>
    </row>
    <row r="22" spans="1:8" ht="30" x14ac:dyDescent="0.25">
      <c r="A22" s="3" t="s">
        <v>22</v>
      </c>
      <c r="B22" s="5" t="s">
        <v>386</v>
      </c>
      <c r="C22" s="165"/>
      <c r="D22" s="165"/>
      <c r="E22" s="165"/>
      <c r="F22" s="165"/>
      <c r="G22" s="165"/>
      <c r="H22" s="166"/>
    </row>
    <row r="23" spans="1:8" ht="16.5" customHeight="1" x14ac:dyDescent="0.25">
      <c r="A23" s="3" t="s">
        <v>22</v>
      </c>
      <c r="B23" s="5" t="s">
        <v>387</v>
      </c>
      <c r="C23" s="165"/>
      <c r="D23" s="165"/>
      <c r="E23" s="165"/>
      <c r="F23" s="165"/>
      <c r="G23" s="165"/>
      <c r="H23" s="166"/>
    </row>
    <row r="24" spans="1:8" ht="16.5" customHeight="1" x14ac:dyDescent="0.25">
      <c r="A24" s="3">
        <v>7</v>
      </c>
      <c r="B24" s="4" t="s">
        <v>388</v>
      </c>
      <c r="C24" s="165">
        <v>24000</v>
      </c>
      <c r="D24" s="165">
        <f>C24</f>
        <v>24000</v>
      </c>
      <c r="E24" s="165">
        <v>24800</v>
      </c>
      <c r="F24" s="165">
        <f>E24</f>
        <v>24800</v>
      </c>
      <c r="G24" s="166">
        <f t="shared" ref="G24:H25" si="2">E24/C24*100</f>
        <v>103.33333333333334</v>
      </c>
      <c r="H24" s="166">
        <f t="shared" si="2"/>
        <v>103.33333333333334</v>
      </c>
    </row>
    <row r="25" spans="1:8" ht="16.5" customHeight="1" x14ac:dyDescent="0.25">
      <c r="A25" s="3">
        <v>8</v>
      </c>
      <c r="B25" s="4" t="s">
        <v>389</v>
      </c>
      <c r="C25" s="165">
        <v>5300</v>
      </c>
      <c r="D25" s="165">
        <f>C25</f>
        <v>5300</v>
      </c>
      <c r="E25" s="165">
        <v>5200</v>
      </c>
      <c r="F25" s="165">
        <f>E25</f>
        <v>5200</v>
      </c>
      <c r="G25" s="166">
        <f t="shared" si="2"/>
        <v>98.113207547169807</v>
      </c>
      <c r="H25" s="166">
        <f t="shared" si="2"/>
        <v>98.113207547169807</v>
      </c>
    </row>
    <row r="26" spans="1:8" ht="16.5" customHeight="1" x14ac:dyDescent="0.25">
      <c r="A26" s="3" t="s">
        <v>22</v>
      </c>
      <c r="B26" s="5" t="s">
        <v>390</v>
      </c>
      <c r="C26" s="165"/>
      <c r="D26" s="165"/>
      <c r="E26" s="165"/>
      <c r="F26" s="165"/>
      <c r="G26" s="165"/>
      <c r="H26" s="165"/>
    </row>
    <row r="27" spans="1:8" ht="16.5" customHeight="1" x14ac:dyDescent="0.25">
      <c r="A27" s="3" t="s">
        <v>22</v>
      </c>
      <c r="B27" s="5" t="s">
        <v>413</v>
      </c>
      <c r="C27" s="165"/>
      <c r="D27" s="165"/>
      <c r="E27" s="165"/>
      <c r="F27" s="165"/>
      <c r="G27" s="165"/>
      <c r="H27" s="165"/>
    </row>
    <row r="28" spans="1:8" ht="16.5" customHeight="1" x14ac:dyDescent="0.25">
      <c r="A28" s="3" t="s">
        <v>22</v>
      </c>
      <c r="B28" s="5" t="s">
        <v>391</v>
      </c>
      <c r="C28" s="165"/>
      <c r="D28" s="165"/>
      <c r="E28" s="165"/>
      <c r="F28" s="165"/>
      <c r="G28" s="165"/>
      <c r="H28" s="165"/>
    </row>
    <row r="29" spans="1:8" ht="16.5" customHeight="1" x14ac:dyDescent="0.25">
      <c r="A29" s="3" t="s">
        <v>22</v>
      </c>
      <c r="B29" s="5" t="s">
        <v>392</v>
      </c>
      <c r="C29" s="165"/>
      <c r="D29" s="165"/>
      <c r="E29" s="165"/>
      <c r="F29" s="165"/>
      <c r="G29" s="165"/>
      <c r="H29" s="165"/>
    </row>
    <row r="30" spans="1:8" ht="16.5" customHeight="1" x14ac:dyDescent="0.25">
      <c r="A30" s="3">
        <v>9</v>
      </c>
      <c r="B30" s="4" t="s">
        <v>393</v>
      </c>
      <c r="C30" s="165"/>
      <c r="D30" s="165"/>
      <c r="E30" s="165"/>
      <c r="F30" s="165"/>
      <c r="G30" s="165"/>
      <c r="H30" s="165"/>
    </row>
    <row r="31" spans="1:8" ht="16.5" customHeight="1" x14ac:dyDescent="0.25">
      <c r="A31" s="3">
        <v>10</v>
      </c>
      <c r="B31" s="4" t="s">
        <v>394</v>
      </c>
      <c r="C31" s="165"/>
      <c r="D31" s="165"/>
      <c r="E31" s="165"/>
      <c r="F31" s="165"/>
      <c r="G31" s="165"/>
      <c r="H31" s="165"/>
    </row>
    <row r="32" spans="1:8" ht="16.5" customHeight="1" x14ac:dyDescent="0.25">
      <c r="A32" s="3">
        <v>11</v>
      </c>
      <c r="B32" s="4" t="s">
        <v>395</v>
      </c>
      <c r="C32" s="165"/>
      <c r="D32" s="165"/>
      <c r="E32" s="165"/>
      <c r="F32" s="165"/>
      <c r="G32" s="165"/>
      <c r="H32" s="165"/>
    </row>
    <row r="33" spans="1:8" ht="16.5" customHeight="1" x14ac:dyDescent="0.25">
      <c r="A33" s="3">
        <v>12</v>
      </c>
      <c r="B33" s="4" t="s">
        <v>282</v>
      </c>
      <c r="C33" s="165">
        <v>73300</v>
      </c>
      <c r="D33" s="165">
        <v>3500</v>
      </c>
      <c r="E33" s="165">
        <v>33500</v>
      </c>
      <c r="F33" s="165">
        <v>3500</v>
      </c>
      <c r="G33" s="166">
        <f>E33/C33*100</f>
        <v>45.702592087312418</v>
      </c>
      <c r="H33" s="166">
        <f>F33/D33*100</f>
        <v>100</v>
      </c>
    </row>
    <row r="34" spans="1:8" ht="16.5" customHeight="1" x14ac:dyDescent="0.25">
      <c r="A34" s="3">
        <v>13</v>
      </c>
      <c r="B34" s="4" t="s">
        <v>396</v>
      </c>
      <c r="C34" s="165"/>
      <c r="D34" s="165"/>
      <c r="E34" s="165"/>
      <c r="F34" s="165"/>
      <c r="G34" s="165"/>
      <c r="H34" s="165"/>
    </row>
    <row r="35" spans="1:8" ht="16.5" customHeight="1" x14ac:dyDescent="0.25">
      <c r="A35" s="210">
        <v>14</v>
      </c>
      <c r="B35" s="4" t="s">
        <v>397</v>
      </c>
      <c r="C35" s="206"/>
      <c r="D35" s="206"/>
      <c r="E35" s="206"/>
      <c r="F35" s="206"/>
      <c r="G35" s="206"/>
      <c r="H35" s="206"/>
    </row>
    <row r="36" spans="1:8" ht="16.5" customHeight="1" x14ac:dyDescent="0.25">
      <c r="A36" s="210"/>
      <c r="B36" s="4" t="s">
        <v>381</v>
      </c>
      <c r="C36" s="206"/>
      <c r="D36" s="206"/>
      <c r="E36" s="206"/>
      <c r="F36" s="206"/>
      <c r="G36" s="206"/>
      <c r="H36" s="206"/>
    </row>
    <row r="37" spans="1:8" ht="16.5" customHeight="1" x14ac:dyDescent="0.25">
      <c r="A37" s="3">
        <v>15</v>
      </c>
      <c r="B37" s="4" t="s">
        <v>398</v>
      </c>
      <c r="C37" s="165"/>
      <c r="D37" s="165"/>
      <c r="E37" s="165"/>
      <c r="F37" s="165"/>
      <c r="G37" s="165"/>
      <c r="H37" s="165"/>
    </row>
    <row r="38" spans="1:8" ht="16.5" customHeight="1" x14ac:dyDescent="0.25">
      <c r="A38" s="3">
        <v>16</v>
      </c>
      <c r="B38" s="4" t="s">
        <v>399</v>
      </c>
      <c r="C38" s="165">
        <f>2300+3000+400</f>
        <v>5700</v>
      </c>
      <c r="D38" s="165">
        <v>2300</v>
      </c>
      <c r="E38" s="165">
        <f>2300+4500+400</f>
        <v>7200</v>
      </c>
      <c r="F38" s="165">
        <v>2300</v>
      </c>
      <c r="G38" s="166">
        <f>E38/C38*100</f>
        <v>126.31578947368421</v>
      </c>
      <c r="H38" s="166">
        <f>F38/D38*100</f>
        <v>100</v>
      </c>
    </row>
    <row r="39" spans="1:8" ht="16.5" customHeight="1" x14ac:dyDescent="0.25">
      <c r="A39" s="3">
        <v>17</v>
      </c>
      <c r="B39" s="4" t="s">
        <v>400</v>
      </c>
      <c r="C39" s="165"/>
      <c r="D39" s="165"/>
      <c r="E39" s="165"/>
      <c r="F39" s="165"/>
      <c r="G39" s="165"/>
      <c r="H39" s="165"/>
    </row>
    <row r="40" spans="1:8" ht="16.5" customHeight="1" x14ac:dyDescent="0.25">
      <c r="A40" s="3">
        <v>18</v>
      </c>
      <c r="B40" s="4" t="s">
        <v>401</v>
      </c>
      <c r="C40" s="165"/>
      <c r="D40" s="165"/>
      <c r="E40" s="165"/>
      <c r="F40" s="165"/>
      <c r="G40" s="165"/>
      <c r="H40" s="165"/>
    </row>
    <row r="41" spans="1:8" ht="45" x14ac:dyDescent="0.25">
      <c r="A41" s="3">
        <v>19</v>
      </c>
      <c r="B41" s="4" t="s">
        <v>953</v>
      </c>
      <c r="C41" s="165"/>
      <c r="D41" s="165"/>
      <c r="E41" s="165"/>
      <c r="F41" s="165"/>
      <c r="G41" s="165"/>
      <c r="H41" s="165"/>
    </row>
    <row r="42" spans="1:8" ht="16.5" customHeight="1" x14ac:dyDescent="0.25">
      <c r="A42" s="3">
        <v>20</v>
      </c>
      <c r="B42" s="4" t="s">
        <v>402</v>
      </c>
      <c r="C42" s="165"/>
      <c r="D42" s="165"/>
      <c r="E42" s="165"/>
      <c r="F42" s="165"/>
      <c r="G42" s="165"/>
      <c r="H42" s="165"/>
    </row>
    <row r="43" spans="1:8" ht="16.5" customHeight="1" x14ac:dyDescent="0.25">
      <c r="A43" s="2" t="s">
        <v>70</v>
      </c>
      <c r="B43" s="14" t="s">
        <v>285</v>
      </c>
      <c r="C43" s="165"/>
      <c r="D43" s="165"/>
      <c r="E43" s="165"/>
      <c r="F43" s="165"/>
      <c r="G43" s="165"/>
      <c r="H43" s="165"/>
    </row>
    <row r="44" spans="1:8" ht="16.5" customHeight="1" x14ac:dyDescent="0.25">
      <c r="A44" s="2" t="s">
        <v>73</v>
      </c>
      <c r="B44" s="14" t="s">
        <v>403</v>
      </c>
      <c r="C44" s="165"/>
      <c r="D44" s="165"/>
      <c r="E44" s="165"/>
      <c r="F44" s="165"/>
      <c r="G44" s="165"/>
      <c r="H44" s="165"/>
    </row>
    <row r="45" spans="1:8" ht="16.5" customHeight="1" x14ac:dyDescent="0.25">
      <c r="A45" s="3">
        <v>1</v>
      </c>
      <c r="B45" s="4" t="s">
        <v>404</v>
      </c>
      <c r="C45" s="165"/>
      <c r="D45" s="165"/>
      <c r="E45" s="165"/>
      <c r="F45" s="165"/>
      <c r="G45" s="165"/>
      <c r="H45" s="165"/>
    </row>
    <row r="46" spans="1:8" ht="16.5" customHeight="1" x14ac:dyDescent="0.25">
      <c r="A46" s="3">
        <v>2</v>
      </c>
      <c r="B46" s="4" t="s">
        <v>405</v>
      </c>
      <c r="C46" s="165"/>
      <c r="D46" s="165"/>
      <c r="E46" s="165"/>
      <c r="F46" s="165"/>
      <c r="G46" s="165"/>
      <c r="H46" s="165"/>
    </row>
    <row r="47" spans="1:8" ht="16.5" customHeight="1" x14ac:dyDescent="0.25">
      <c r="A47" s="3">
        <v>3</v>
      </c>
      <c r="B47" s="4" t="s">
        <v>406</v>
      </c>
      <c r="C47" s="165"/>
      <c r="D47" s="165"/>
      <c r="E47" s="165"/>
      <c r="F47" s="165"/>
      <c r="G47" s="165"/>
      <c r="H47" s="165"/>
    </row>
    <row r="48" spans="1:8" ht="16.5" customHeight="1" x14ac:dyDescent="0.25">
      <c r="A48" s="3">
        <v>4</v>
      </c>
      <c r="B48" s="4" t="s">
        <v>407</v>
      </c>
      <c r="C48" s="165"/>
      <c r="D48" s="165"/>
      <c r="E48" s="165"/>
      <c r="F48" s="165"/>
      <c r="G48" s="165"/>
      <c r="H48" s="165"/>
    </row>
    <row r="49" spans="1:8" ht="16.5" customHeight="1" x14ac:dyDescent="0.25">
      <c r="A49" s="3">
        <v>5</v>
      </c>
      <c r="B49" s="4" t="s">
        <v>408</v>
      </c>
      <c r="C49" s="165"/>
      <c r="D49" s="165"/>
      <c r="E49" s="165"/>
      <c r="F49" s="165"/>
      <c r="G49" s="165"/>
      <c r="H49" s="165"/>
    </row>
    <row r="50" spans="1:8" ht="16.5" customHeight="1" x14ac:dyDescent="0.25">
      <c r="A50" s="3">
        <v>6</v>
      </c>
      <c r="B50" s="4" t="s">
        <v>409</v>
      </c>
      <c r="C50" s="165"/>
      <c r="D50" s="165"/>
      <c r="E50" s="165"/>
      <c r="F50" s="165"/>
      <c r="G50" s="165"/>
      <c r="H50" s="165"/>
    </row>
    <row r="51" spans="1:8" ht="16.5" customHeight="1" x14ac:dyDescent="0.25">
      <c r="A51" s="2" t="s">
        <v>77</v>
      </c>
      <c r="B51" s="14" t="s">
        <v>410</v>
      </c>
      <c r="C51" s="165"/>
      <c r="D51" s="165"/>
      <c r="E51" s="165"/>
      <c r="F51" s="165"/>
      <c r="G51" s="165"/>
      <c r="H51" s="165"/>
    </row>
    <row r="52" spans="1:8" ht="16.5" customHeight="1" x14ac:dyDescent="0.25">
      <c r="A52" s="15"/>
    </row>
    <row r="53" spans="1:8" ht="36" customHeight="1" x14ac:dyDescent="0.25">
      <c r="A53" s="190"/>
      <c r="B53" s="190"/>
      <c r="C53" s="190"/>
      <c r="D53" s="190"/>
      <c r="E53" s="190"/>
      <c r="F53" s="190"/>
      <c r="G53" s="190"/>
      <c r="H53" s="190"/>
    </row>
    <row r="54" spans="1:8" ht="36" customHeight="1" x14ac:dyDescent="0.25">
      <c r="A54" s="190"/>
      <c r="B54" s="190"/>
      <c r="C54" s="190"/>
      <c r="D54" s="190"/>
      <c r="E54" s="190"/>
      <c r="F54" s="190"/>
      <c r="G54" s="190"/>
      <c r="H54" s="190"/>
    </row>
    <row r="55" spans="1:8" ht="36" customHeight="1" x14ac:dyDescent="0.25">
      <c r="A55" s="190"/>
      <c r="B55" s="190"/>
      <c r="C55" s="190"/>
      <c r="D55" s="190"/>
      <c r="E55" s="190"/>
      <c r="F55" s="190"/>
      <c r="G55" s="190"/>
      <c r="H55" s="190"/>
    </row>
    <row r="56" spans="1:8" ht="36" customHeight="1" x14ac:dyDescent="0.25">
      <c r="A56" s="190"/>
      <c r="B56" s="190"/>
      <c r="C56" s="190"/>
      <c r="D56" s="190"/>
      <c r="E56" s="190"/>
      <c r="F56" s="190"/>
      <c r="G56" s="190"/>
      <c r="H56" s="190"/>
    </row>
    <row r="57" spans="1:8" ht="66.75" customHeight="1" x14ac:dyDescent="0.25">
      <c r="A57" s="190"/>
      <c r="B57" s="190"/>
      <c r="C57" s="190"/>
      <c r="D57" s="190"/>
      <c r="E57" s="190"/>
      <c r="F57" s="190"/>
      <c r="G57" s="190"/>
      <c r="H57" s="190"/>
    </row>
  </sheetData>
  <mergeCells count="51">
    <mergeCell ref="A7:A8"/>
    <mergeCell ref="B7:B8"/>
    <mergeCell ref="C7:D7"/>
    <mergeCell ref="E7:F7"/>
    <mergeCell ref="G7:H7"/>
    <mergeCell ref="G12:G13"/>
    <mergeCell ref="H12:H13"/>
    <mergeCell ref="A14:A15"/>
    <mergeCell ref="C14:C15"/>
    <mergeCell ref="D14:D15"/>
    <mergeCell ref="E14:E15"/>
    <mergeCell ref="F14:F15"/>
    <mergeCell ref="G14:G15"/>
    <mergeCell ref="H14:H15"/>
    <mergeCell ref="A12:A13"/>
    <mergeCell ref="C12:C13"/>
    <mergeCell ref="D12:D13"/>
    <mergeCell ref="E12:E13"/>
    <mergeCell ref="F12:F13"/>
    <mergeCell ref="A57:H57"/>
    <mergeCell ref="H35:H36"/>
    <mergeCell ref="A1:H1"/>
    <mergeCell ref="A2:H2"/>
    <mergeCell ref="A5:H5"/>
    <mergeCell ref="G6:H6"/>
    <mergeCell ref="A53:H53"/>
    <mergeCell ref="A35:A36"/>
    <mergeCell ref="C35:C36"/>
    <mergeCell ref="D35:D36"/>
    <mergeCell ref="E35:E36"/>
    <mergeCell ref="F35:F36"/>
    <mergeCell ref="G35:G36"/>
    <mergeCell ref="H16:H17"/>
    <mergeCell ref="A18:A19"/>
    <mergeCell ref="C18:C19"/>
    <mergeCell ref="A3:H3"/>
    <mergeCell ref="A4:H4"/>
    <mergeCell ref="A54:H54"/>
    <mergeCell ref="A55:H55"/>
    <mergeCell ref="A56:H56"/>
    <mergeCell ref="D18:D19"/>
    <mergeCell ref="E18:E19"/>
    <mergeCell ref="F18:F19"/>
    <mergeCell ref="G18:G19"/>
    <mergeCell ref="H18:H19"/>
    <mergeCell ref="A16:A17"/>
    <mergeCell ref="C16:C17"/>
    <mergeCell ref="D16:D17"/>
    <mergeCell ref="E16:E17"/>
    <mergeCell ref="F16:F17"/>
    <mergeCell ref="G16:G17"/>
  </mergeCells>
  <printOptions horizontalCentered="1"/>
  <pageMargins left="0.118110236220472" right="0.118110236220472" top="0.15748031496063" bottom="0.15748031496063" header="0.31496062992126" footer="0.31496062992126"/>
  <pageSetup paperSize="9" scale="85" orientation="portrait" verticalDpi="0"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H36"/>
  <sheetViews>
    <sheetView zoomScale="140" zoomScaleNormal="140" workbookViewId="0">
      <selection activeCell="A6" sqref="A6"/>
    </sheetView>
  </sheetViews>
  <sheetFormatPr defaultColWidth="9.140625" defaultRowHeight="15" x14ac:dyDescent="0.25"/>
  <cols>
    <col min="1" max="1" width="6.140625" style="1" customWidth="1"/>
    <col min="2" max="2" width="49.42578125" style="1" customWidth="1"/>
    <col min="3" max="6" width="13.5703125" style="1" customWidth="1"/>
    <col min="7" max="7" width="9.140625" style="1"/>
    <col min="8" max="8" width="9.42578125" style="1" bestFit="1" customWidth="1"/>
    <col min="9" max="16384" width="9.140625" style="1"/>
  </cols>
  <sheetData>
    <row r="1" spans="1:8" x14ac:dyDescent="0.25">
      <c r="A1" s="187" t="s">
        <v>294</v>
      </c>
      <c r="B1" s="187"/>
      <c r="C1" s="187"/>
      <c r="D1" s="187"/>
      <c r="E1" s="187"/>
      <c r="F1" s="187"/>
    </row>
    <row r="2" spans="1:8" ht="15.75" x14ac:dyDescent="0.25">
      <c r="A2" s="211" t="s">
        <v>1169</v>
      </c>
      <c r="B2" s="211"/>
      <c r="C2" s="211"/>
      <c r="D2" s="211"/>
      <c r="E2" s="211"/>
      <c r="F2" s="211"/>
    </row>
    <row r="3" spans="1:8" ht="15.75" hidden="1" x14ac:dyDescent="0.25">
      <c r="A3" s="205" t="s">
        <v>1157</v>
      </c>
      <c r="B3" s="205"/>
      <c r="C3" s="205"/>
      <c r="D3" s="205"/>
      <c r="E3" s="205"/>
      <c r="F3" s="205"/>
    </row>
    <row r="4" spans="1:8" ht="15.75" hidden="1" x14ac:dyDescent="0.25">
      <c r="A4" s="205" t="s">
        <v>1146</v>
      </c>
      <c r="B4" s="205"/>
      <c r="C4" s="205"/>
      <c r="D4" s="205"/>
      <c r="E4" s="205"/>
      <c r="F4" s="205"/>
    </row>
    <row r="5" spans="1:8" ht="15.75" customHeight="1" x14ac:dyDescent="0.25">
      <c r="A5" s="205" t="str">
        <f>'12'!A3:F3</f>
        <v>(Kèm theo Tờ trình số:          /TTr-UBND ngày      /11/2024 của UBND huyện Phụng Hiệp)</v>
      </c>
      <c r="B5" s="205"/>
      <c r="C5" s="205"/>
      <c r="D5" s="205"/>
      <c r="E5" s="205"/>
      <c r="F5" s="205"/>
      <c r="G5" s="141"/>
      <c r="H5" s="141"/>
    </row>
    <row r="6" spans="1:8" x14ac:dyDescent="0.25">
      <c r="E6" s="189" t="s">
        <v>56</v>
      </c>
      <c r="F6" s="189"/>
    </row>
    <row r="7" spans="1:8" ht="15" customHeight="1" x14ac:dyDescent="0.25">
      <c r="A7" s="186" t="s">
        <v>3</v>
      </c>
      <c r="B7" s="186" t="s">
        <v>355</v>
      </c>
      <c r="C7" s="186" t="s">
        <v>1163</v>
      </c>
      <c r="D7" s="197" t="s">
        <v>1164</v>
      </c>
      <c r="E7" s="186" t="s">
        <v>229</v>
      </c>
      <c r="F7" s="186"/>
    </row>
    <row r="8" spans="1:8" ht="28.5" x14ac:dyDescent="0.25">
      <c r="A8" s="186"/>
      <c r="B8" s="186"/>
      <c r="C8" s="186"/>
      <c r="D8" s="197"/>
      <c r="E8" s="2" t="s">
        <v>233</v>
      </c>
      <c r="F8" s="2" t="s">
        <v>415</v>
      </c>
    </row>
    <row r="9" spans="1:8" x14ac:dyDescent="0.25">
      <c r="A9" s="2" t="s">
        <v>15</v>
      </c>
      <c r="B9" s="2" t="s">
        <v>16</v>
      </c>
      <c r="C9" s="2">
        <v>1</v>
      </c>
      <c r="D9" s="17">
        <v>2</v>
      </c>
      <c r="E9" s="2" t="s">
        <v>359</v>
      </c>
      <c r="F9" s="2" t="s">
        <v>360</v>
      </c>
    </row>
    <row r="10" spans="1:8" s="67" customFormat="1" ht="14.25" x14ac:dyDescent="0.25">
      <c r="A10" s="2"/>
      <c r="B10" s="14" t="s">
        <v>90</v>
      </c>
      <c r="C10" s="69">
        <f>C11+C30+C35</f>
        <v>764162</v>
      </c>
      <c r="D10" s="161">
        <f t="shared" ref="D10:E10" si="0">D11+D30+D35</f>
        <v>967842</v>
      </c>
      <c r="E10" s="69">
        <f t="shared" si="0"/>
        <v>203680</v>
      </c>
      <c r="F10" s="70">
        <f t="shared" ref="F10:F11" si="1">D10/C10*100</f>
        <v>126.65403409224744</v>
      </c>
      <c r="H10" s="68">
        <f>C10-764162</f>
        <v>0</v>
      </c>
    </row>
    <row r="11" spans="1:8" s="67" customFormat="1" ht="14.25" x14ac:dyDescent="0.25">
      <c r="A11" s="2" t="s">
        <v>15</v>
      </c>
      <c r="B11" s="14" t="s">
        <v>416</v>
      </c>
      <c r="C11" s="69">
        <f>C12+C22+C26+C27+C28+C29</f>
        <v>694149</v>
      </c>
      <c r="D11" s="161">
        <f t="shared" ref="D11:E11" si="2">D12+D22+D26+D27+D28+D29</f>
        <v>871559</v>
      </c>
      <c r="E11" s="69">
        <f t="shared" si="2"/>
        <v>177410</v>
      </c>
      <c r="F11" s="70">
        <f t="shared" si="1"/>
        <v>125.55791335865931</v>
      </c>
    </row>
    <row r="12" spans="1:8" s="67" customFormat="1" ht="14.25" x14ac:dyDescent="0.25">
      <c r="A12" s="2" t="s">
        <v>83</v>
      </c>
      <c r="B12" s="14" t="s">
        <v>367</v>
      </c>
      <c r="C12" s="69">
        <f>C13+C20+C21</f>
        <v>43388</v>
      </c>
      <c r="D12" s="161">
        <f t="shared" ref="D12:E12" si="3">D13+D20+D21</f>
        <v>85965</v>
      </c>
      <c r="E12" s="69">
        <f t="shared" si="3"/>
        <v>42577</v>
      </c>
      <c r="F12" s="70">
        <f>D12/C12*100</f>
        <v>198.13081958145108</v>
      </c>
    </row>
    <row r="13" spans="1:8" x14ac:dyDescent="0.25">
      <c r="A13" s="3">
        <v>1</v>
      </c>
      <c r="B13" s="4" t="s">
        <v>417</v>
      </c>
      <c r="C13" s="79">
        <v>43388</v>
      </c>
      <c r="D13" s="79">
        <f>'12'!D20</f>
        <v>85965</v>
      </c>
      <c r="E13" s="71">
        <f>D13-C13</f>
        <v>42577</v>
      </c>
      <c r="F13" s="72">
        <f t="shared" ref="F13" si="4">D13/C13*100</f>
        <v>198.13081958145108</v>
      </c>
    </row>
    <row r="14" spans="1:8" s="6" customFormat="1" x14ac:dyDescent="0.25">
      <c r="A14" s="22"/>
      <c r="B14" s="5" t="s">
        <v>418</v>
      </c>
      <c r="C14" s="73"/>
      <c r="D14" s="162"/>
      <c r="E14" s="73"/>
      <c r="F14" s="74"/>
    </row>
    <row r="15" spans="1:8" s="6" customFormat="1" x14ac:dyDescent="0.25">
      <c r="A15" s="22" t="s">
        <v>22</v>
      </c>
      <c r="B15" s="5" t="s">
        <v>419</v>
      </c>
      <c r="C15" s="73"/>
      <c r="D15" s="162"/>
      <c r="E15" s="73">
        <f t="shared" ref="E15:E28" si="5">D15-C15</f>
        <v>0</v>
      </c>
      <c r="F15" s="74"/>
    </row>
    <row r="16" spans="1:8" s="6" customFormat="1" x14ac:dyDescent="0.25">
      <c r="A16" s="22" t="s">
        <v>22</v>
      </c>
      <c r="B16" s="5" t="s">
        <v>420</v>
      </c>
      <c r="C16" s="73"/>
      <c r="D16" s="162"/>
      <c r="E16" s="73">
        <f t="shared" si="5"/>
        <v>0</v>
      </c>
      <c r="F16" s="74"/>
    </row>
    <row r="17" spans="1:6" s="6" customFormat="1" x14ac:dyDescent="0.25">
      <c r="A17" s="22"/>
      <c r="B17" s="5" t="s">
        <v>421</v>
      </c>
      <c r="C17" s="73"/>
      <c r="D17" s="162"/>
      <c r="E17" s="73"/>
      <c r="F17" s="74"/>
    </row>
    <row r="18" spans="1:6" s="6" customFormat="1" x14ac:dyDescent="0.25">
      <c r="A18" s="22" t="s">
        <v>22</v>
      </c>
      <c r="B18" s="5" t="s">
        <v>422</v>
      </c>
      <c r="C18" s="73"/>
      <c r="D18" s="162"/>
      <c r="E18" s="73">
        <f t="shared" si="5"/>
        <v>0</v>
      </c>
      <c r="F18" s="74"/>
    </row>
    <row r="19" spans="1:6" s="6" customFormat="1" x14ac:dyDescent="0.25">
      <c r="A19" s="22" t="s">
        <v>22</v>
      </c>
      <c r="B19" s="5" t="s">
        <v>423</v>
      </c>
      <c r="C19" s="73"/>
      <c r="D19" s="162"/>
      <c r="E19" s="73">
        <f t="shared" si="5"/>
        <v>0</v>
      </c>
      <c r="F19" s="74"/>
    </row>
    <row r="20" spans="1:6" ht="60" x14ac:dyDescent="0.25">
      <c r="A20" s="3">
        <v>2</v>
      </c>
      <c r="B20" s="4" t="s">
        <v>424</v>
      </c>
      <c r="C20" s="71"/>
      <c r="D20" s="79"/>
      <c r="E20" s="71">
        <f t="shared" si="5"/>
        <v>0</v>
      </c>
      <c r="F20" s="72"/>
    </row>
    <row r="21" spans="1:6" ht="15.75" x14ac:dyDescent="0.25">
      <c r="A21" s="3">
        <v>3</v>
      </c>
      <c r="B21" s="31" t="s">
        <v>1165</v>
      </c>
      <c r="C21" s="62"/>
      <c r="D21" s="62"/>
      <c r="E21" s="71">
        <f t="shared" si="5"/>
        <v>0</v>
      </c>
      <c r="F21" s="72"/>
    </row>
    <row r="22" spans="1:6" s="67" customFormat="1" ht="14.25" x14ac:dyDescent="0.25">
      <c r="A22" s="2" t="s">
        <v>70</v>
      </c>
      <c r="B22" s="14" t="s">
        <v>96</v>
      </c>
      <c r="C22" s="69">
        <v>636878</v>
      </c>
      <c r="D22" s="161">
        <f>'12'!D21</f>
        <v>768163</v>
      </c>
      <c r="E22" s="69">
        <f t="shared" si="5"/>
        <v>131285</v>
      </c>
      <c r="F22" s="70">
        <f>D22/C22*100</f>
        <v>120.61383812912364</v>
      </c>
    </row>
    <row r="23" spans="1:6" x14ac:dyDescent="0.25">
      <c r="A23" s="3"/>
      <c r="B23" s="5" t="s">
        <v>134</v>
      </c>
      <c r="C23" s="71"/>
      <c r="D23" s="79"/>
      <c r="E23" s="71">
        <f t="shared" si="5"/>
        <v>0</v>
      </c>
      <c r="F23" s="72"/>
    </row>
    <row r="24" spans="1:6" s="6" customFormat="1" x14ac:dyDescent="0.25">
      <c r="A24" s="22">
        <v>1</v>
      </c>
      <c r="B24" s="5" t="s">
        <v>419</v>
      </c>
      <c r="C24" s="162">
        <f>307129+7430</f>
        <v>314559</v>
      </c>
      <c r="D24" s="162">
        <f>413984+6103</f>
        <v>420087</v>
      </c>
      <c r="E24" s="73">
        <f t="shared" si="5"/>
        <v>105528</v>
      </c>
      <c r="F24" s="74">
        <f t="shared" ref="F24:F34" si="6">D24/C24*100</f>
        <v>133.54791946820788</v>
      </c>
    </row>
    <row r="25" spans="1:6" s="6" customFormat="1" x14ac:dyDescent="0.25">
      <c r="A25" s="22">
        <v>2</v>
      </c>
      <c r="B25" s="5" t="s">
        <v>420</v>
      </c>
      <c r="C25" s="162">
        <v>560</v>
      </c>
      <c r="D25" s="162">
        <v>560</v>
      </c>
      <c r="E25" s="73">
        <f t="shared" si="5"/>
        <v>0</v>
      </c>
      <c r="F25" s="74">
        <f t="shared" si="6"/>
        <v>100</v>
      </c>
    </row>
    <row r="26" spans="1:6" ht="28.5" x14ac:dyDescent="0.25">
      <c r="A26" s="2" t="s">
        <v>73</v>
      </c>
      <c r="B26" s="14" t="s">
        <v>97</v>
      </c>
      <c r="C26" s="71"/>
      <c r="D26" s="79"/>
      <c r="E26" s="71">
        <f t="shared" si="5"/>
        <v>0</v>
      </c>
      <c r="F26" s="72"/>
    </row>
    <row r="27" spans="1:6" s="67" customFormat="1" ht="14.25" x14ac:dyDescent="0.25">
      <c r="A27" s="2" t="s">
        <v>77</v>
      </c>
      <c r="B27" s="14" t="s">
        <v>1073</v>
      </c>
      <c r="C27" s="69">
        <v>0</v>
      </c>
      <c r="D27" s="161"/>
      <c r="E27" s="69">
        <f t="shared" si="5"/>
        <v>0</v>
      </c>
      <c r="F27" s="70"/>
    </row>
    <row r="28" spans="1:6" s="67" customFormat="1" ht="14.25" x14ac:dyDescent="0.25">
      <c r="A28" s="2" t="s">
        <v>113</v>
      </c>
      <c r="B28" s="14" t="s">
        <v>247</v>
      </c>
      <c r="C28" s="69">
        <f>11780+2103</f>
        <v>13883</v>
      </c>
      <c r="D28" s="161">
        <f>'12'!D24</f>
        <v>17431</v>
      </c>
      <c r="E28" s="69">
        <f t="shared" si="5"/>
        <v>3548</v>
      </c>
      <c r="F28" s="70">
        <f t="shared" si="6"/>
        <v>125.55643592883384</v>
      </c>
    </row>
    <row r="29" spans="1:6" s="67" customFormat="1" ht="14.25" x14ac:dyDescent="0.25">
      <c r="A29" s="2" t="s">
        <v>426</v>
      </c>
      <c r="B29" s="14" t="s">
        <v>427</v>
      </c>
      <c r="C29" s="69">
        <v>0</v>
      </c>
      <c r="D29" s="161">
        <f>'[1]12'!D26</f>
        <v>0</v>
      </c>
      <c r="E29" s="69">
        <f>D29-C29</f>
        <v>0</v>
      </c>
      <c r="F29" s="70"/>
    </row>
    <row r="30" spans="1:6" s="67" customFormat="1" ht="14.25" x14ac:dyDescent="0.25">
      <c r="A30" s="2" t="s">
        <v>16</v>
      </c>
      <c r="B30" s="14" t="s">
        <v>428</v>
      </c>
      <c r="C30" s="69">
        <f>C31+C33</f>
        <v>70013</v>
      </c>
      <c r="D30" s="161">
        <f>D31+D33</f>
        <v>96283</v>
      </c>
      <c r="E30" s="69">
        <f t="shared" ref="E30" si="7">E31+E33</f>
        <v>26270</v>
      </c>
      <c r="F30" s="70">
        <f t="shared" si="6"/>
        <v>137.52160313084713</v>
      </c>
    </row>
    <row r="31" spans="1:6" s="67" customFormat="1" ht="14.25" x14ac:dyDescent="0.25">
      <c r="A31" s="2" t="s">
        <v>83</v>
      </c>
      <c r="B31" s="14" t="s">
        <v>249</v>
      </c>
      <c r="C31" s="161">
        <f>C32</f>
        <v>13074</v>
      </c>
      <c r="D31" s="161">
        <f>D32</f>
        <v>14760</v>
      </c>
      <c r="E31" s="69">
        <f>D31-C31</f>
        <v>1686</v>
      </c>
      <c r="F31" s="70"/>
    </row>
    <row r="32" spans="1:6" x14ac:dyDescent="0.25">
      <c r="A32" s="3"/>
      <c r="B32" s="4" t="s">
        <v>429</v>
      </c>
      <c r="C32" s="71">
        <v>13074</v>
      </c>
      <c r="D32" s="79">
        <f>'12'!D27</f>
        <v>14760</v>
      </c>
      <c r="E32" s="71">
        <f>D32-C32</f>
        <v>1686</v>
      </c>
      <c r="F32" s="70"/>
    </row>
    <row r="33" spans="1:6" s="67" customFormat="1" ht="14.25" x14ac:dyDescent="0.25">
      <c r="A33" s="2" t="s">
        <v>70</v>
      </c>
      <c r="B33" s="14" t="s">
        <v>250</v>
      </c>
      <c r="C33" s="69">
        <f>C34</f>
        <v>56939</v>
      </c>
      <c r="D33" s="161">
        <f>D34</f>
        <v>81523</v>
      </c>
      <c r="E33" s="69">
        <f>D33-C33</f>
        <v>24584</v>
      </c>
      <c r="F33" s="70">
        <f t="shared" si="6"/>
        <v>143.17603048876867</v>
      </c>
    </row>
    <row r="34" spans="1:6" x14ac:dyDescent="0.25">
      <c r="A34" s="3"/>
      <c r="B34" s="4" t="s">
        <v>430</v>
      </c>
      <c r="C34" s="71">
        <f>8742+48197</f>
        <v>56939</v>
      </c>
      <c r="D34" s="79">
        <f>'12'!D28</f>
        <v>81523</v>
      </c>
      <c r="E34" s="71">
        <f>D34-C34</f>
        <v>24584</v>
      </c>
      <c r="F34" s="72">
        <f t="shared" si="6"/>
        <v>143.17603048876867</v>
      </c>
    </row>
    <row r="35" spans="1:6" x14ac:dyDescent="0.25">
      <c r="A35" s="2" t="s">
        <v>79</v>
      </c>
      <c r="B35" s="14" t="s">
        <v>431</v>
      </c>
      <c r="C35" s="71"/>
      <c r="D35" s="79"/>
      <c r="E35" s="71"/>
      <c r="F35" s="70"/>
    </row>
    <row r="36" spans="1:6" ht="42.75" customHeight="1" x14ac:dyDescent="0.25">
      <c r="A36" s="212" t="s">
        <v>432</v>
      </c>
      <c r="B36" s="212"/>
      <c r="C36" s="212"/>
      <c r="D36" s="212"/>
      <c r="E36" s="212"/>
      <c r="F36" s="212"/>
    </row>
  </sheetData>
  <mergeCells count="12">
    <mergeCell ref="A1:F1"/>
    <mergeCell ref="A2:F2"/>
    <mergeCell ref="A5:F5"/>
    <mergeCell ref="E6:F6"/>
    <mergeCell ref="A36:F36"/>
    <mergeCell ref="A7:A8"/>
    <mergeCell ref="B7:B8"/>
    <mergeCell ref="C7:C8"/>
    <mergeCell ref="D7:D8"/>
    <mergeCell ref="E7:F7"/>
    <mergeCell ref="A3:F3"/>
    <mergeCell ref="A4:F4"/>
  </mergeCells>
  <printOptions horizontalCentered="1"/>
  <pageMargins left="0.118110236220472" right="0.118110236220472" top="0.15748031496063" bottom="0.15748031496063" header="0.31496062992126" footer="0.31496062992126"/>
  <pageSetup paperSize="9" scale="85" orientation="portrait" verticalDpi="0"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I43"/>
  <sheetViews>
    <sheetView zoomScale="140" zoomScaleNormal="140" workbookViewId="0">
      <selection activeCell="D18" sqref="D18"/>
    </sheetView>
  </sheetViews>
  <sheetFormatPr defaultColWidth="9.140625" defaultRowHeight="15" x14ac:dyDescent="0.25"/>
  <cols>
    <col min="1" max="1" width="5.85546875" style="1" customWidth="1"/>
    <col min="2" max="2" width="45.85546875" style="1" customWidth="1"/>
    <col min="3" max="7" width="11.140625" style="1" customWidth="1"/>
    <col min="8" max="8" width="9.140625" style="1"/>
    <col min="9" max="9" width="9.85546875" style="1" bestFit="1" customWidth="1"/>
    <col min="10" max="16384" width="9.140625" style="1"/>
  </cols>
  <sheetData>
    <row r="1" spans="1:9" ht="15" customHeight="1" x14ac:dyDescent="0.25">
      <c r="A1" s="187" t="s">
        <v>315</v>
      </c>
      <c r="B1" s="187"/>
      <c r="C1" s="187"/>
      <c r="D1" s="187"/>
      <c r="E1" s="187"/>
      <c r="F1" s="187"/>
      <c r="G1" s="187"/>
    </row>
    <row r="2" spans="1:9" ht="18.75" customHeight="1" x14ac:dyDescent="0.25">
      <c r="A2" s="182" t="s">
        <v>1170</v>
      </c>
      <c r="B2" s="182"/>
      <c r="C2" s="182"/>
      <c r="D2" s="182"/>
      <c r="E2" s="182"/>
      <c r="F2" s="182"/>
      <c r="G2" s="182"/>
    </row>
    <row r="3" spans="1:9" ht="18.75" hidden="1" customHeight="1" x14ac:dyDescent="0.25">
      <c r="A3" s="205" t="s">
        <v>1158</v>
      </c>
      <c r="B3" s="205"/>
      <c r="C3" s="205"/>
      <c r="D3" s="205"/>
      <c r="E3" s="205"/>
      <c r="F3" s="205"/>
      <c r="G3" s="205"/>
    </row>
    <row r="4" spans="1:9" ht="18.75" hidden="1" customHeight="1" x14ac:dyDescent="0.25">
      <c r="A4" s="205" t="s">
        <v>1146</v>
      </c>
      <c r="B4" s="205"/>
      <c r="C4" s="205"/>
      <c r="D4" s="205"/>
      <c r="E4" s="205"/>
      <c r="F4" s="205"/>
      <c r="G4" s="205"/>
    </row>
    <row r="5" spans="1:9" ht="15" customHeight="1" x14ac:dyDescent="0.25">
      <c r="A5" s="205" t="str">
        <f>'12'!A3:F3</f>
        <v>(Kèm theo Tờ trình số:          /TTr-UBND ngày      /11/2024 của UBND huyện Phụng Hiệp)</v>
      </c>
      <c r="B5" s="205"/>
      <c r="C5" s="205"/>
      <c r="D5" s="205"/>
      <c r="E5" s="205"/>
      <c r="F5" s="205"/>
      <c r="G5" s="205"/>
    </row>
    <row r="6" spans="1:9" ht="15" customHeight="1" x14ac:dyDescent="0.25">
      <c r="F6" s="189" t="s">
        <v>56</v>
      </c>
      <c r="G6" s="189"/>
    </row>
    <row r="7" spans="1:9" ht="15" customHeight="1" x14ac:dyDescent="0.25">
      <c r="A7" s="186" t="s">
        <v>3</v>
      </c>
      <c r="B7" s="186" t="s">
        <v>265</v>
      </c>
      <c r="C7" s="186" t="s">
        <v>1163</v>
      </c>
      <c r="D7" s="197" t="s">
        <v>1166</v>
      </c>
      <c r="E7" s="197" t="s">
        <v>1164</v>
      </c>
      <c r="F7" s="186" t="s">
        <v>434</v>
      </c>
      <c r="G7" s="186"/>
    </row>
    <row r="8" spans="1:9" ht="51.75" customHeight="1" x14ac:dyDescent="0.25">
      <c r="A8" s="186"/>
      <c r="B8" s="186"/>
      <c r="C8" s="186"/>
      <c r="D8" s="197"/>
      <c r="E8" s="197"/>
      <c r="F8" s="2" t="s">
        <v>233</v>
      </c>
      <c r="G8" s="2" t="s">
        <v>435</v>
      </c>
    </row>
    <row r="9" spans="1:9" s="6" customFormat="1" ht="30" x14ac:dyDescent="0.25">
      <c r="A9" s="22" t="s">
        <v>15</v>
      </c>
      <c r="B9" s="22" t="s">
        <v>16</v>
      </c>
      <c r="C9" s="22">
        <v>1</v>
      </c>
      <c r="D9" s="232">
        <v>2</v>
      </c>
      <c r="E9" s="232">
        <v>3</v>
      </c>
      <c r="F9" s="22" t="s">
        <v>1159</v>
      </c>
      <c r="G9" s="22" t="s">
        <v>1160</v>
      </c>
    </row>
    <row r="10" spans="1:9" x14ac:dyDescent="0.25">
      <c r="A10" s="2" t="s">
        <v>15</v>
      </c>
      <c r="B10" s="14" t="s">
        <v>436</v>
      </c>
      <c r="C10" s="65">
        <f>C11+C14+C17+C18+C19</f>
        <v>764162</v>
      </c>
      <c r="D10" s="163">
        <f>D11+D14+D17+D18+D19</f>
        <v>1217698</v>
      </c>
      <c r="E10" s="163">
        <f>E11+E14+E17+E18+E19</f>
        <v>967842</v>
      </c>
      <c r="F10" s="75">
        <f t="shared" ref="F10:F11" si="0">E10-D10</f>
        <v>-249856</v>
      </c>
      <c r="G10" s="70">
        <f t="shared" ref="G10:G11" si="1">E10/D10*100</f>
        <v>79.481283536640447</v>
      </c>
      <c r="I10" s="77"/>
    </row>
    <row r="11" spans="1:9" x14ac:dyDescent="0.25">
      <c r="A11" s="2" t="s">
        <v>83</v>
      </c>
      <c r="B11" s="14" t="s">
        <v>238</v>
      </c>
      <c r="C11" s="65">
        <f>C12+C13</f>
        <v>110610</v>
      </c>
      <c r="D11" s="163">
        <f>D12+D13</f>
        <v>199374</v>
      </c>
      <c r="E11" s="163">
        <f t="shared" ref="E11" si="2">E12+E13</f>
        <v>109200</v>
      </c>
      <c r="F11" s="75">
        <f t="shared" si="0"/>
        <v>-90174</v>
      </c>
      <c r="G11" s="70">
        <f t="shared" si="1"/>
        <v>54.771434590267546</v>
      </c>
      <c r="I11" s="77"/>
    </row>
    <row r="12" spans="1:9" x14ac:dyDescent="0.25">
      <c r="A12" s="3" t="s">
        <v>22</v>
      </c>
      <c r="B12" s="4" t="s">
        <v>362</v>
      </c>
      <c r="C12" s="164">
        <f>'12'!C10</f>
        <v>110610</v>
      </c>
      <c r="D12" s="79">
        <f>174117+11879+8495-D13+4883</f>
        <v>199374</v>
      </c>
      <c r="E12" s="165">
        <f>'12'!D10</f>
        <v>109200</v>
      </c>
      <c r="F12" s="76">
        <f>E12-D12</f>
        <v>-90174</v>
      </c>
      <c r="G12" s="72">
        <f>E12/D12*100</f>
        <v>54.771434590267546</v>
      </c>
    </row>
    <row r="13" spans="1:9" x14ac:dyDescent="0.25">
      <c r="A13" s="3" t="s">
        <v>22</v>
      </c>
      <c r="B13" s="4" t="s">
        <v>363</v>
      </c>
      <c r="C13" s="164">
        <v>0</v>
      </c>
      <c r="D13" s="79">
        <v>0</v>
      </c>
      <c r="E13" s="165">
        <v>0</v>
      </c>
      <c r="F13" s="76">
        <f>E13-D13</f>
        <v>0</v>
      </c>
      <c r="G13" s="72"/>
    </row>
    <row r="14" spans="1:9" x14ac:dyDescent="0.25">
      <c r="A14" s="2" t="s">
        <v>70</v>
      </c>
      <c r="B14" s="14" t="s">
        <v>302</v>
      </c>
      <c r="C14" s="65">
        <f>SUM(C15:C16)</f>
        <v>653552</v>
      </c>
      <c r="D14" s="163">
        <f>SUM(D15:D16)</f>
        <v>853557</v>
      </c>
      <c r="E14" s="163">
        <f t="shared" ref="E14" si="3">SUM(E15:E16)</f>
        <v>858642</v>
      </c>
      <c r="F14" s="75">
        <f t="shared" ref="F14:F30" si="4">E14-D14</f>
        <v>5085</v>
      </c>
      <c r="G14" s="70">
        <f t="shared" ref="G14:G25" si="5">E14/D14*100</f>
        <v>100.59574228786128</v>
      </c>
    </row>
    <row r="15" spans="1:9" x14ac:dyDescent="0.25">
      <c r="A15" s="3">
        <v>1</v>
      </c>
      <c r="B15" s="4" t="s">
        <v>240</v>
      </c>
      <c r="C15" s="164">
        <f>'12'!C13</f>
        <v>583539</v>
      </c>
      <c r="D15" s="79">
        <v>665870</v>
      </c>
      <c r="E15" s="165">
        <f>'12'!D13</f>
        <v>777119</v>
      </c>
      <c r="F15" s="76">
        <f t="shared" si="4"/>
        <v>111249</v>
      </c>
      <c r="G15" s="72">
        <f t="shared" si="5"/>
        <v>116.70731524171384</v>
      </c>
    </row>
    <row r="16" spans="1:9" x14ac:dyDescent="0.25">
      <c r="A16" s="3">
        <v>2</v>
      </c>
      <c r="B16" s="4" t="s">
        <v>88</v>
      </c>
      <c r="C16" s="164">
        <f>'12'!C14</f>
        <v>70013</v>
      </c>
      <c r="D16" s="79">
        <v>187687</v>
      </c>
      <c r="E16" s="164">
        <f>'12'!D14</f>
        <v>81523</v>
      </c>
      <c r="F16" s="76">
        <f t="shared" si="4"/>
        <v>-106164</v>
      </c>
      <c r="G16" s="72">
        <f t="shared" si="5"/>
        <v>43.435613548088043</v>
      </c>
    </row>
    <row r="17" spans="1:9" s="67" customFormat="1" ht="14.25" x14ac:dyDescent="0.25">
      <c r="A17" s="2" t="s">
        <v>73</v>
      </c>
      <c r="B17" s="14" t="s">
        <v>1141</v>
      </c>
      <c r="C17" s="65"/>
      <c r="D17" s="168">
        <v>1825</v>
      </c>
      <c r="E17" s="163"/>
      <c r="F17" s="75">
        <f t="shared" si="4"/>
        <v>-1825</v>
      </c>
      <c r="G17" s="70"/>
    </row>
    <row r="18" spans="1:9" s="67" customFormat="1" ht="14.25" x14ac:dyDescent="0.25">
      <c r="A18" s="2" t="s">
        <v>77</v>
      </c>
      <c r="B18" s="14" t="s">
        <v>303</v>
      </c>
      <c r="C18" s="65"/>
      <c r="D18" s="161">
        <v>5801</v>
      </c>
      <c r="E18" s="163"/>
      <c r="F18" s="75">
        <f t="shared" si="4"/>
        <v>-5801</v>
      </c>
      <c r="G18" s="70">
        <f t="shared" si="5"/>
        <v>0</v>
      </c>
    </row>
    <row r="19" spans="1:9" s="67" customFormat="1" ht="14.25" x14ac:dyDescent="0.25">
      <c r="A19" s="2" t="s">
        <v>113</v>
      </c>
      <c r="B19" s="14" t="s">
        <v>437</v>
      </c>
      <c r="C19" s="65"/>
      <c r="D19" s="161">
        <v>157141</v>
      </c>
      <c r="E19" s="163"/>
      <c r="F19" s="75">
        <f t="shared" si="4"/>
        <v>-157141</v>
      </c>
      <c r="G19" s="70">
        <f t="shared" si="5"/>
        <v>0</v>
      </c>
    </row>
    <row r="20" spans="1:9" x14ac:dyDescent="0.25">
      <c r="A20" s="2" t="s">
        <v>16</v>
      </c>
      <c r="B20" s="14" t="s">
        <v>449</v>
      </c>
      <c r="C20" s="65">
        <f>C21+C28+C31+C32</f>
        <v>764162</v>
      </c>
      <c r="D20" s="163">
        <f>D21+D28+D31+D32-1</f>
        <v>971912</v>
      </c>
      <c r="E20" s="163">
        <f>E21+E28+E31+E32</f>
        <v>967842</v>
      </c>
      <c r="F20" s="75">
        <f t="shared" si="4"/>
        <v>-4070</v>
      </c>
      <c r="G20" s="70">
        <f t="shared" si="5"/>
        <v>99.58123780753813</v>
      </c>
      <c r="I20" s="77"/>
    </row>
    <row r="21" spans="1:9" x14ac:dyDescent="0.25">
      <c r="A21" s="2" t="s">
        <v>83</v>
      </c>
      <c r="B21" s="14" t="s">
        <v>366</v>
      </c>
      <c r="C21" s="65">
        <f>SUM(C22:C27)</f>
        <v>694149</v>
      </c>
      <c r="D21" s="163">
        <f>SUM(D22:D27)</f>
        <v>971104</v>
      </c>
      <c r="E21" s="163">
        <f t="shared" ref="E21" si="6">SUM(E22:E27)</f>
        <v>871559</v>
      </c>
      <c r="F21" s="75">
        <f t="shared" si="4"/>
        <v>-99545</v>
      </c>
      <c r="G21" s="70">
        <f t="shared" si="5"/>
        <v>89.749295647016183</v>
      </c>
    </row>
    <row r="22" spans="1:9" x14ac:dyDescent="0.25">
      <c r="A22" s="3">
        <v>1</v>
      </c>
      <c r="B22" s="4" t="s">
        <v>1147</v>
      </c>
      <c r="C22" s="165">
        <f>'12'!C20</f>
        <v>43388</v>
      </c>
      <c r="D22" s="79">
        <v>124345</v>
      </c>
      <c r="E22" s="164">
        <f>'12'!D20</f>
        <v>85965</v>
      </c>
      <c r="F22" s="76">
        <f t="shared" si="4"/>
        <v>-38380</v>
      </c>
      <c r="G22" s="72">
        <f t="shared" si="5"/>
        <v>69.134263540954606</v>
      </c>
    </row>
    <row r="23" spans="1:9" x14ac:dyDescent="0.25">
      <c r="A23" s="3">
        <v>2</v>
      </c>
      <c r="B23" s="4" t="s">
        <v>96</v>
      </c>
      <c r="C23" s="165">
        <f>'12'!C21</f>
        <v>636878</v>
      </c>
      <c r="D23" s="79">
        <f>685239+161520-D25</f>
        <v>715500</v>
      </c>
      <c r="E23" s="164">
        <f>'12'!D21</f>
        <v>768163</v>
      </c>
      <c r="F23" s="76">
        <f t="shared" si="4"/>
        <v>52663</v>
      </c>
      <c r="G23" s="72">
        <f t="shared" si="5"/>
        <v>107.36030747728861</v>
      </c>
    </row>
    <row r="24" spans="1:9" x14ac:dyDescent="0.25">
      <c r="A24" s="3">
        <v>3</v>
      </c>
      <c r="B24" s="4" t="s">
        <v>1073</v>
      </c>
      <c r="C24" s="165">
        <v>0</v>
      </c>
      <c r="D24" s="20"/>
      <c r="E24" s="164"/>
      <c r="F24" s="76">
        <f t="shared" si="4"/>
        <v>0</v>
      </c>
      <c r="G24" s="72"/>
    </row>
    <row r="25" spans="1:9" x14ac:dyDescent="0.25">
      <c r="A25" s="3">
        <v>4</v>
      </c>
      <c r="B25" s="4" t="s">
        <v>1002</v>
      </c>
      <c r="C25" s="165"/>
      <c r="D25" s="79">
        <v>131259</v>
      </c>
      <c r="E25" s="164"/>
      <c r="F25" s="76">
        <f t="shared" si="4"/>
        <v>-131259</v>
      </c>
      <c r="G25" s="72">
        <f t="shared" si="5"/>
        <v>0</v>
      </c>
    </row>
    <row r="26" spans="1:9" x14ac:dyDescent="0.25">
      <c r="A26" s="3">
        <v>5</v>
      </c>
      <c r="B26" s="4" t="s">
        <v>247</v>
      </c>
      <c r="C26" s="165">
        <f>'12'!C24</f>
        <v>13883</v>
      </c>
      <c r="D26" s="20"/>
      <c r="E26" s="164">
        <f>'12'!D24</f>
        <v>17431</v>
      </c>
      <c r="F26" s="76">
        <f>E26-D26</f>
        <v>17431</v>
      </c>
      <c r="G26" s="72"/>
    </row>
    <row r="27" spans="1:9" x14ac:dyDescent="0.25">
      <c r="A27" s="3">
        <v>6</v>
      </c>
      <c r="B27" s="4" t="s">
        <v>98</v>
      </c>
      <c r="C27" s="165">
        <v>0</v>
      </c>
      <c r="D27" s="20"/>
      <c r="E27" s="167"/>
      <c r="F27" s="76">
        <f t="shared" si="4"/>
        <v>0</v>
      </c>
      <c r="G27" s="72"/>
    </row>
    <row r="28" spans="1:9" x14ac:dyDescent="0.25">
      <c r="A28" s="2" t="s">
        <v>70</v>
      </c>
      <c r="B28" s="14" t="s">
        <v>440</v>
      </c>
      <c r="C28" s="65">
        <f>SUM(C29:C30)</f>
        <v>70013</v>
      </c>
      <c r="D28" s="20"/>
      <c r="E28" s="163">
        <f t="shared" ref="E28" si="7">SUM(E29:E30)</f>
        <v>96283</v>
      </c>
      <c r="F28" s="75">
        <f t="shared" si="4"/>
        <v>96283</v>
      </c>
      <c r="G28" s="72"/>
    </row>
    <row r="29" spans="1:9" x14ac:dyDescent="0.25">
      <c r="A29" s="3">
        <v>1</v>
      </c>
      <c r="B29" s="4" t="s">
        <v>249</v>
      </c>
      <c r="C29" s="165">
        <f>'12'!C27</f>
        <v>13074</v>
      </c>
      <c r="D29" s="20"/>
      <c r="E29" s="164">
        <f>'12'!D27</f>
        <v>14760</v>
      </c>
      <c r="F29" s="76">
        <f t="shared" si="4"/>
        <v>14760</v>
      </c>
      <c r="G29" s="72"/>
    </row>
    <row r="30" spans="1:9" x14ac:dyDescent="0.25">
      <c r="A30" s="3">
        <v>2</v>
      </c>
      <c r="B30" s="4" t="s">
        <v>250</v>
      </c>
      <c r="C30" s="165">
        <f>'12'!C28</f>
        <v>56939</v>
      </c>
      <c r="D30" s="20"/>
      <c r="E30" s="164">
        <f>'12'!D28</f>
        <v>81523</v>
      </c>
      <c r="F30" s="76">
        <f t="shared" si="4"/>
        <v>81523</v>
      </c>
      <c r="G30" s="72"/>
    </row>
    <row r="31" spans="1:9" x14ac:dyDescent="0.25">
      <c r="A31" s="2" t="s">
        <v>73</v>
      </c>
      <c r="B31" s="14" t="s">
        <v>441</v>
      </c>
      <c r="C31" s="4"/>
      <c r="D31" s="20"/>
      <c r="E31" s="20"/>
      <c r="F31" s="4"/>
      <c r="G31" s="4"/>
    </row>
    <row r="32" spans="1:9" s="67" customFormat="1" ht="14.25" x14ac:dyDescent="0.25">
      <c r="A32" s="2" t="s">
        <v>77</v>
      </c>
      <c r="B32" s="14" t="s">
        <v>1142</v>
      </c>
      <c r="C32" s="14"/>
      <c r="D32" s="169">
        <v>809</v>
      </c>
      <c r="E32" s="19"/>
      <c r="F32" s="14"/>
      <c r="G32" s="14"/>
    </row>
    <row r="33" spans="1:7" x14ac:dyDescent="0.25">
      <c r="A33" s="2" t="s">
        <v>79</v>
      </c>
      <c r="B33" s="14" t="s">
        <v>442</v>
      </c>
      <c r="C33" s="4"/>
      <c r="D33" s="20"/>
      <c r="E33" s="20"/>
      <c r="F33" s="4"/>
      <c r="G33" s="4"/>
    </row>
    <row r="34" spans="1:7" x14ac:dyDescent="0.25">
      <c r="A34" s="2" t="s">
        <v>89</v>
      </c>
      <c r="B34" s="14" t="s">
        <v>443</v>
      </c>
      <c r="C34" s="4"/>
      <c r="D34" s="20"/>
      <c r="E34" s="20"/>
      <c r="F34" s="4"/>
      <c r="G34" s="4"/>
    </row>
    <row r="35" spans="1:7" x14ac:dyDescent="0.25">
      <c r="A35" s="2" t="s">
        <v>83</v>
      </c>
      <c r="B35" s="14" t="s">
        <v>108</v>
      </c>
      <c r="C35" s="4"/>
      <c r="D35" s="20"/>
      <c r="E35" s="20"/>
      <c r="F35" s="4"/>
      <c r="G35" s="4"/>
    </row>
    <row r="36" spans="1:7" ht="28.5" x14ac:dyDescent="0.25">
      <c r="A36" s="2" t="s">
        <v>70</v>
      </c>
      <c r="B36" s="14" t="s">
        <v>444</v>
      </c>
      <c r="C36" s="4"/>
      <c r="D36" s="20"/>
      <c r="E36" s="20"/>
      <c r="F36" s="4"/>
      <c r="G36" s="4"/>
    </row>
    <row r="37" spans="1:7" x14ac:dyDescent="0.25">
      <c r="A37" s="2" t="s">
        <v>99</v>
      </c>
      <c r="B37" s="14" t="s">
        <v>445</v>
      </c>
      <c r="C37" s="4"/>
      <c r="D37" s="20"/>
      <c r="E37" s="20"/>
      <c r="F37" s="4"/>
      <c r="G37" s="4"/>
    </row>
    <row r="38" spans="1:7" x14ac:dyDescent="0.25">
      <c r="A38" s="2" t="s">
        <v>83</v>
      </c>
      <c r="B38" s="14" t="s">
        <v>259</v>
      </c>
      <c r="C38" s="4"/>
      <c r="D38" s="20"/>
      <c r="E38" s="20"/>
      <c r="F38" s="4"/>
      <c r="G38" s="4"/>
    </row>
    <row r="39" spans="1:7" x14ac:dyDescent="0.25">
      <c r="A39" s="2" t="s">
        <v>70</v>
      </c>
      <c r="B39" s="14" t="s">
        <v>446</v>
      </c>
      <c r="C39" s="4"/>
      <c r="D39" s="20"/>
      <c r="E39" s="20"/>
      <c r="F39" s="4"/>
      <c r="G39" s="4"/>
    </row>
    <row r="40" spans="1:7" ht="20.25" customHeight="1" x14ac:dyDescent="0.25">
      <c r="A40" s="15" t="s">
        <v>118</v>
      </c>
    </row>
    <row r="41" spans="1:7" ht="48.75" customHeight="1" x14ac:dyDescent="0.25">
      <c r="A41" s="190" t="s">
        <v>119</v>
      </c>
      <c r="B41" s="190"/>
      <c r="C41" s="190"/>
      <c r="D41" s="190"/>
      <c r="E41" s="190"/>
      <c r="F41" s="190"/>
      <c r="G41" s="190"/>
    </row>
    <row r="42" spans="1:7" ht="32.25" customHeight="1" x14ac:dyDescent="0.25">
      <c r="A42" s="190" t="s">
        <v>447</v>
      </c>
      <c r="B42" s="190"/>
      <c r="C42" s="190"/>
      <c r="D42" s="190"/>
      <c r="E42" s="190"/>
      <c r="F42" s="190"/>
      <c r="G42" s="190"/>
    </row>
    <row r="43" spans="1:7" ht="15" customHeight="1" x14ac:dyDescent="0.25">
      <c r="A43" s="190" t="s">
        <v>448</v>
      </c>
      <c r="B43" s="190"/>
      <c r="C43" s="190"/>
      <c r="D43" s="190"/>
      <c r="E43" s="190"/>
      <c r="F43" s="190"/>
      <c r="G43" s="190"/>
    </row>
  </sheetData>
  <mergeCells count="15">
    <mergeCell ref="A43:G43"/>
    <mergeCell ref="A42:G42"/>
    <mergeCell ref="A1:G1"/>
    <mergeCell ref="A2:G2"/>
    <mergeCell ref="A5:G5"/>
    <mergeCell ref="F6:G6"/>
    <mergeCell ref="A41:G41"/>
    <mergeCell ref="A7:A8"/>
    <mergeCell ref="B7:B8"/>
    <mergeCell ref="C7:C8"/>
    <mergeCell ref="D7:D8"/>
    <mergeCell ref="E7:E8"/>
    <mergeCell ref="F7:G7"/>
    <mergeCell ref="A3:G3"/>
    <mergeCell ref="A4:G4"/>
  </mergeCells>
  <printOptions horizontalCentered="1"/>
  <pageMargins left="0.118110236220472" right="0.118110236220472" top="0.61" bottom="0.15748031496063" header="0.44" footer="0.31496062992126"/>
  <pageSetup paperSize="9" scale="85" orientation="portrait" verticalDpi="0" r:id="rId1"/>
  <headerFooter>
    <oddFooter>&amp;F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J56"/>
  <sheetViews>
    <sheetView tabSelected="1" zoomScale="140" zoomScaleNormal="140" workbookViewId="0">
      <selection activeCell="B13" sqref="B13"/>
    </sheetView>
  </sheetViews>
  <sheetFormatPr defaultColWidth="9.140625" defaultRowHeight="15" x14ac:dyDescent="0.25"/>
  <cols>
    <col min="1" max="1" width="5.5703125" style="1" customWidth="1"/>
    <col min="2" max="2" width="54.140625" style="1" customWidth="1"/>
    <col min="3" max="3" width="10.5703125" style="1" customWidth="1"/>
    <col min="4" max="4" width="9.85546875" style="1" customWidth="1"/>
    <col min="5" max="5" width="10.5703125" style="1" customWidth="1"/>
    <col min="6" max="6" width="9.140625" style="1" customWidth="1"/>
    <col min="7" max="7" width="8.5703125" style="1" customWidth="1"/>
    <col min="8" max="8" width="8.85546875" style="1" customWidth="1"/>
    <col min="9" max="16384" width="9.140625" style="1"/>
  </cols>
  <sheetData>
    <row r="1" spans="1:10" x14ac:dyDescent="0.25">
      <c r="A1" s="187" t="s">
        <v>328</v>
      </c>
      <c r="B1" s="187"/>
      <c r="C1" s="187"/>
      <c r="D1" s="187"/>
      <c r="E1" s="187"/>
      <c r="F1" s="187"/>
      <c r="G1" s="187"/>
      <c r="H1" s="187"/>
    </row>
    <row r="2" spans="1:10" ht="18.75" x14ac:dyDescent="0.25">
      <c r="A2" s="182" t="s">
        <v>1172</v>
      </c>
      <c r="B2" s="182"/>
      <c r="C2" s="182"/>
      <c r="D2" s="182"/>
      <c r="E2" s="182"/>
      <c r="F2" s="182"/>
      <c r="G2" s="182"/>
      <c r="H2" s="182"/>
    </row>
    <row r="3" spans="1:10" ht="15.75" hidden="1" customHeight="1" x14ac:dyDescent="0.25">
      <c r="A3" s="205" t="s">
        <v>1157</v>
      </c>
      <c r="B3" s="205"/>
      <c r="C3" s="205"/>
      <c r="D3" s="205"/>
      <c r="E3" s="205"/>
      <c r="F3" s="205"/>
      <c r="G3" s="205"/>
      <c r="H3" s="205"/>
    </row>
    <row r="4" spans="1:10" ht="15" customHeight="1" x14ac:dyDescent="0.25">
      <c r="A4" s="205" t="str">
        <f>'12'!A3:F3</f>
        <v>(Kèm theo Tờ trình số:          /TTr-UBND ngày      /11/2024 của UBND huyện Phụng Hiệp)</v>
      </c>
      <c r="B4" s="205"/>
      <c r="C4" s="205"/>
      <c r="D4" s="205"/>
      <c r="E4" s="205"/>
      <c r="F4" s="205"/>
      <c r="G4" s="205"/>
      <c r="H4" s="205"/>
    </row>
    <row r="5" spans="1:10" x14ac:dyDescent="0.25">
      <c r="G5" s="189" t="s">
        <v>56</v>
      </c>
      <c r="H5" s="189"/>
    </row>
    <row r="6" spans="1:10" ht="32.25" customHeight="1" x14ac:dyDescent="0.25">
      <c r="A6" s="186" t="s">
        <v>3</v>
      </c>
      <c r="B6" s="186" t="s">
        <v>4</v>
      </c>
      <c r="C6" s="197" t="s">
        <v>1166</v>
      </c>
      <c r="D6" s="197"/>
      <c r="E6" s="186" t="s">
        <v>1164</v>
      </c>
      <c r="F6" s="186"/>
      <c r="G6" s="186" t="s">
        <v>374</v>
      </c>
      <c r="H6" s="186"/>
    </row>
    <row r="7" spans="1:10" ht="42.75" x14ac:dyDescent="0.25">
      <c r="A7" s="186"/>
      <c r="B7" s="186"/>
      <c r="C7" s="17" t="s">
        <v>375</v>
      </c>
      <c r="D7" s="17" t="s">
        <v>376</v>
      </c>
      <c r="E7" s="2" t="s">
        <v>375</v>
      </c>
      <c r="F7" s="2" t="s">
        <v>376</v>
      </c>
      <c r="G7" s="2" t="s">
        <v>451</v>
      </c>
      <c r="H7" s="2" t="s">
        <v>452</v>
      </c>
    </row>
    <row r="8" spans="1:10" s="6" customFormat="1" x14ac:dyDescent="0.25">
      <c r="A8" s="22" t="s">
        <v>15</v>
      </c>
      <c r="B8" s="22" t="s">
        <v>16</v>
      </c>
      <c r="C8" s="232">
        <v>1</v>
      </c>
      <c r="D8" s="232">
        <v>2</v>
      </c>
      <c r="E8" s="22">
        <v>3</v>
      </c>
      <c r="F8" s="22">
        <v>4</v>
      </c>
      <c r="G8" s="22" t="s">
        <v>377</v>
      </c>
      <c r="H8" s="22" t="s">
        <v>378</v>
      </c>
    </row>
    <row r="9" spans="1:10" s="67" customFormat="1" ht="14.25" x14ac:dyDescent="0.25">
      <c r="A9" s="2"/>
      <c r="B9" s="14" t="s">
        <v>379</v>
      </c>
      <c r="C9" s="170">
        <f>C10+C42+C43+C50</f>
        <v>199373</v>
      </c>
      <c r="D9" s="170">
        <f t="shared" ref="D9:F9" si="0">D10+D42+D43+D50</f>
        <v>199372.6</v>
      </c>
      <c r="E9" s="78">
        <f t="shared" si="0"/>
        <v>144100</v>
      </c>
      <c r="F9" s="78">
        <f t="shared" si="0"/>
        <v>109200</v>
      </c>
      <c r="G9" s="66">
        <f t="shared" ref="G9:H24" si="1">E9/C9*100</f>
        <v>72.276587100560249</v>
      </c>
      <c r="H9" s="66">
        <f>F9/D9*100</f>
        <v>54.771819196820424</v>
      </c>
      <c r="I9" s="68"/>
    </row>
    <row r="10" spans="1:10" s="67" customFormat="1" ht="14.25" x14ac:dyDescent="0.25">
      <c r="A10" s="2" t="s">
        <v>83</v>
      </c>
      <c r="B10" s="14" t="s">
        <v>65</v>
      </c>
      <c r="C10" s="170">
        <f>C11+C13+C15+C17+C19+C20+C23+C24+C29+C30+C31+C32+C33+C34+C36+C37+C38+C39+C40+C41</f>
        <v>199373</v>
      </c>
      <c r="D10" s="170">
        <f>D11+D13+D15+D17+D19+D20+D23+D24+D29+D30+D31+D32+D33+D34+D36+D37+D38+D39+D40+D41-0.4</f>
        <v>199372.6</v>
      </c>
      <c r="E10" s="78">
        <f>E11+E13+E15+E17+E19+E20+E23+E24+E29+E30+E31+E32+E33+E34+E36+E37+E38+E39+E40+E41</f>
        <v>144100</v>
      </c>
      <c r="F10" s="78">
        <f>F11+F13+F15+F17+F19+F20+F23+F24+F29+F30+F31+F32+F33+F34+F36+F37+F38+F39+F40+F41</f>
        <v>109200</v>
      </c>
      <c r="G10" s="66">
        <f t="shared" si="1"/>
        <v>72.276587100560249</v>
      </c>
      <c r="H10" s="66">
        <f t="shared" si="1"/>
        <v>54.771819196820424</v>
      </c>
      <c r="J10" s="68"/>
    </row>
    <row r="11" spans="1:10" x14ac:dyDescent="0.25">
      <c r="A11" s="3">
        <v>1</v>
      </c>
      <c r="B11" s="4" t="s">
        <v>453</v>
      </c>
      <c r="C11" s="18"/>
      <c r="D11" s="18"/>
      <c r="E11" s="3"/>
      <c r="F11" s="3"/>
      <c r="G11" s="166"/>
      <c r="H11" s="66"/>
    </row>
    <row r="12" spans="1:10" x14ac:dyDescent="0.25">
      <c r="A12" s="3"/>
      <c r="B12" s="4" t="s">
        <v>384</v>
      </c>
      <c r="C12" s="18"/>
      <c r="D12" s="18"/>
      <c r="E12" s="3"/>
      <c r="F12" s="3"/>
      <c r="G12" s="166"/>
      <c r="H12" s="66"/>
    </row>
    <row r="13" spans="1:10" x14ac:dyDescent="0.25">
      <c r="A13" s="3">
        <v>2</v>
      </c>
      <c r="B13" s="4" t="s">
        <v>454</v>
      </c>
      <c r="C13" s="18"/>
      <c r="D13" s="18"/>
      <c r="E13" s="3"/>
      <c r="F13" s="3"/>
      <c r="G13" s="166"/>
      <c r="H13" s="66"/>
    </row>
    <row r="14" spans="1:10" x14ac:dyDescent="0.25">
      <c r="A14" s="3"/>
      <c r="B14" s="4" t="s">
        <v>381</v>
      </c>
      <c r="C14" s="18"/>
      <c r="D14" s="18"/>
      <c r="E14" s="3"/>
      <c r="F14" s="3"/>
      <c r="G14" s="166"/>
      <c r="H14" s="66"/>
    </row>
    <row r="15" spans="1:10" x14ac:dyDescent="0.25">
      <c r="A15" s="3">
        <v>3</v>
      </c>
      <c r="B15" s="4" t="s">
        <v>277</v>
      </c>
      <c r="C15" s="18"/>
      <c r="D15" s="18"/>
      <c r="E15" s="3"/>
      <c r="F15" s="3"/>
      <c r="G15" s="166"/>
      <c r="H15" s="66"/>
    </row>
    <row r="16" spans="1:10" x14ac:dyDescent="0.25">
      <c r="A16" s="3"/>
      <c r="B16" s="4" t="s">
        <v>381</v>
      </c>
      <c r="C16" s="18"/>
      <c r="D16" s="18"/>
      <c r="E16" s="3"/>
      <c r="F16" s="3"/>
      <c r="G16" s="166"/>
      <c r="H16" s="66"/>
    </row>
    <row r="17" spans="1:8" x14ac:dyDescent="0.25">
      <c r="A17" s="3">
        <v>4</v>
      </c>
      <c r="B17" s="4" t="s">
        <v>278</v>
      </c>
      <c r="C17" s="164">
        <v>65213</v>
      </c>
      <c r="D17" s="164">
        <f>C17</f>
        <v>65213</v>
      </c>
      <c r="E17" s="165">
        <v>52400</v>
      </c>
      <c r="F17" s="165">
        <f>E17</f>
        <v>52400</v>
      </c>
      <c r="G17" s="166">
        <f>E17/C17*100</f>
        <v>80.352077039854024</v>
      </c>
      <c r="H17" s="166">
        <f t="shared" si="1"/>
        <v>80.352077039854024</v>
      </c>
    </row>
    <row r="18" spans="1:8" x14ac:dyDescent="0.25">
      <c r="A18" s="3"/>
      <c r="B18" s="4" t="s">
        <v>381</v>
      </c>
      <c r="C18" s="164"/>
      <c r="D18" s="164"/>
      <c r="E18" s="3"/>
      <c r="F18" s="3"/>
      <c r="G18" s="166"/>
      <c r="H18" s="166"/>
    </row>
    <row r="19" spans="1:8" x14ac:dyDescent="0.25">
      <c r="A19" s="3">
        <v>5</v>
      </c>
      <c r="B19" s="4" t="s">
        <v>279</v>
      </c>
      <c r="C19" s="164">
        <v>20609</v>
      </c>
      <c r="D19" s="164">
        <f>C19</f>
        <v>20609</v>
      </c>
      <c r="E19" s="165">
        <v>21000</v>
      </c>
      <c r="F19" s="165">
        <f>E19</f>
        <v>21000</v>
      </c>
      <c r="G19" s="166">
        <f t="shared" ref="G19:H37" si="2">E19/C19*100</f>
        <v>101.89722936581104</v>
      </c>
      <c r="H19" s="166">
        <f t="shared" si="1"/>
        <v>101.89722936581104</v>
      </c>
    </row>
    <row r="20" spans="1:8" x14ac:dyDescent="0.25">
      <c r="A20" s="3">
        <v>6</v>
      </c>
      <c r="B20" s="4" t="s">
        <v>455</v>
      </c>
      <c r="C20" s="164"/>
      <c r="D20" s="164"/>
      <c r="E20" s="165"/>
      <c r="F20" s="165"/>
      <c r="G20" s="166"/>
      <c r="H20" s="166"/>
    </row>
    <row r="21" spans="1:8" ht="30" x14ac:dyDescent="0.25">
      <c r="A21" s="3" t="s">
        <v>22</v>
      </c>
      <c r="B21" s="5" t="s">
        <v>456</v>
      </c>
      <c r="C21" s="164"/>
      <c r="D21" s="164"/>
      <c r="E21" s="165"/>
      <c r="F21" s="165"/>
      <c r="G21" s="166"/>
      <c r="H21" s="166"/>
    </row>
    <row r="22" spans="1:8" x14ac:dyDescent="0.25">
      <c r="A22" s="3" t="s">
        <v>22</v>
      </c>
      <c r="B22" s="5" t="s">
        <v>408</v>
      </c>
      <c r="C22" s="164"/>
      <c r="D22" s="164"/>
      <c r="E22" s="165"/>
      <c r="F22" s="165"/>
      <c r="G22" s="166"/>
      <c r="H22" s="166"/>
    </row>
    <row r="23" spans="1:8" x14ac:dyDescent="0.25">
      <c r="A23" s="3">
        <v>7</v>
      </c>
      <c r="B23" s="4" t="s">
        <v>457</v>
      </c>
      <c r="C23" s="164">
        <v>25838</v>
      </c>
      <c r="D23" s="164">
        <f>C23</f>
        <v>25838</v>
      </c>
      <c r="E23" s="165">
        <v>24800</v>
      </c>
      <c r="F23" s="165">
        <f>E23</f>
        <v>24800</v>
      </c>
      <c r="G23" s="166">
        <f t="shared" si="2"/>
        <v>95.982661196687047</v>
      </c>
      <c r="H23" s="166">
        <f t="shared" si="1"/>
        <v>95.982661196687047</v>
      </c>
    </row>
    <row r="24" spans="1:8" x14ac:dyDescent="0.25">
      <c r="A24" s="3">
        <v>8</v>
      </c>
      <c r="B24" s="4" t="s">
        <v>389</v>
      </c>
      <c r="C24" s="164">
        <v>5410</v>
      </c>
      <c r="D24" s="164">
        <f>C24</f>
        <v>5410</v>
      </c>
      <c r="E24" s="165">
        <v>5200</v>
      </c>
      <c r="F24" s="165">
        <f>E24</f>
        <v>5200</v>
      </c>
      <c r="G24" s="166">
        <f t="shared" si="2"/>
        <v>96.118299445471351</v>
      </c>
      <c r="H24" s="166">
        <f t="shared" si="1"/>
        <v>96.118299445471351</v>
      </c>
    </row>
    <row r="25" spans="1:8" x14ac:dyDescent="0.25">
      <c r="A25" s="3" t="s">
        <v>22</v>
      </c>
      <c r="B25" s="5" t="s">
        <v>458</v>
      </c>
      <c r="C25" s="164"/>
      <c r="D25" s="164"/>
      <c r="E25" s="165"/>
      <c r="F25" s="165"/>
      <c r="G25" s="166"/>
      <c r="H25" s="166"/>
    </row>
    <row r="26" spans="1:8" x14ac:dyDescent="0.25">
      <c r="A26" s="3" t="s">
        <v>22</v>
      </c>
      <c r="B26" s="5" t="s">
        <v>459</v>
      </c>
      <c r="C26" s="164"/>
      <c r="D26" s="164"/>
      <c r="E26" s="165"/>
      <c r="F26" s="165"/>
      <c r="G26" s="166"/>
      <c r="H26" s="166"/>
    </row>
    <row r="27" spans="1:8" x14ac:dyDescent="0.25">
      <c r="A27" s="3" t="s">
        <v>22</v>
      </c>
      <c r="B27" s="5" t="s">
        <v>460</v>
      </c>
      <c r="C27" s="164"/>
      <c r="D27" s="164"/>
      <c r="E27" s="165"/>
      <c r="F27" s="165"/>
      <c r="G27" s="166"/>
      <c r="H27" s="166"/>
    </row>
    <row r="28" spans="1:8" x14ac:dyDescent="0.25">
      <c r="A28" s="3" t="s">
        <v>22</v>
      </c>
      <c r="B28" s="5" t="s">
        <v>392</v>
      </c>
      <c r="C28" s="164"/>
      <c r="D28" s="164"/>
      <c r="E28" s="165"/>
      <c r="F28" s="165"/>
      <c r="G28" s="166"/>
      <c r="H28" s="166"/>
    </row>
    <row r="29" spans="1:8" x14ac:dyDescent="0.25">
      <c r="A29" s="3">
        <v>9</v>
      </c>
      <c r="B29" s="4" t="s">
        <v>393</v>
      </c>
      <c r="C29" s="164"/>
      <c r="D29" s="164"/>
      <c r="E29" s="165"/>
      <c r="F29" s="165"/>
      <c r="G29" s="166"/>
      <c r="H29" s="166"/>
    </row>
    <row r="30" spans="1:8" x14ac:dyDescent="0.25">
      <c r="A30" s="3">
        <v>10</v>
      </c>
      <c r="B30" s="4" t="s">
        <v>461</v>
      </c>
      <c r="C30" s="164">
        <v>34</v>
      </c>
      <c r="D30" s="164">
        <f>C30</f>
        <v>34</v>
      </c>
      <c r="E30" s="165"/>
      <c r="F30" s="165"/>
      <c r="G30" s="166"/>
      <c r="H30" s="166"/>
    </row>
    <row r="31" spans="1:8" x14ac:dyDescent="0.25">
      <c r="A31" s="3">
        <v>11</v>
      </c>
      <c r="B31" s="4" t="s">
        <v>395</v>
      </c>
      <c r="C31" s="164"/>
      <c r="D31" s="164"/>
      <c r="E31" s="165"/>
      <c r="F31" s="165"/>
      <c r="G31" s="166"/>
      <c r="H31" s="166"/>
    </row>
    <row r="32" spans="1:8" x14ac:dyDescent="0.25">
      <c r="A32" s="3">
        <v>12</v>
      </c>
      <c r="B32" s="4" t="s">
        <v>472</v>
      </c>
      <c r="C32" s="164">
        <v>57000</v>
      </c>
      <c r="D32" s="164">
        <f>C32</f>
        <v>57000</v>
      </c>
      <c r="E32" s="165">
        <v>33500</v>
      </c>
      <c r="F32" s="165">
        <v>3500</v>
      </c>
      <c r="G32" s="166">
        <f t="shared" si="2"/>
        <v>58.771929824561411</v>
      </c>
      <c r="H32" s="166">
        <f t="shared" si="2"/>
        <v>6.140350877192982</v>
      </c>
    </row>
    <row r="33" spans="1:8" x14ac:dyDescent="0.25">
      <c r="A33" s="3">
        <v>13</v>
      </c>
      <c r="B33" s="4" t="s">
        <v>1003</v>
      </c>
      <c r="C33" s="164">
        <f>12</f>
        <v>12</v>
      </c>
      <c r="D33" s="164">
        <f>C33</f>
        <v>12</v>
      </c>
      <c r="E33" s="165"/>
      <c r="F33" s="165"/>
      <c r="G33" s="166"/>
      <c r="H33" s="166"/>
    </row>
    <row r="34" spans="1:8" x14ac:dyDescent="0.25">
      <c r="A34" s="3">
        <v>14</v>
      </c>
      <c r="B34" s="4" t="s">
        <v>462</v>
      </c>
      <c r="C34" s="164"/>
      <c r="D34" s="164"/>
      <c r="E34" s="79"/>
      <c r="F34" s="79"/>
      <c r="G34" s="166"/>
      <c r="H34" s="166"/>
    </row>
    <row r="35" spans="1:8" x14ac:dyDescent="0.25">
      <c r="A35" s="3"/>
      <c r="B35" s="4" t="s">
        <v>381</v>
      </c>
      <c r="C35" s="164"/>
      <c r="D35" s="164"/>
      <c r="E35" s="79"/>
      <c r="F35" s="79"/>
      <c r="G35" s="166"/>
      <c r="H35" s="166"/>
    </row>
    <row r="36" spans="1:8" x14ac:dyDescent="0.25">
      <c r="A36" s="3">
        <v>15</v>
      </c>
      <c r="B36" s="4" t="s">
        <v>398</v>
      </c>
      <c r="C36" s="164"/>
      <c r="D36" s="164"/>
      <c r="E36" s="165"/>
      <c r="F36" s="165"/>
      <c r="G36" s="166"/>
      <c r="H36" s="166"/>
    </row>
    <row r="37" spans="1:8" x14ac:dyDescent="0.25">
      <c r="A37" s="3">
        <v>16</v>
      </c>
      <c r="B37" s="4" t="s">
        <v>399</v>
      </c>
      <c r="C37" s="164">
        <f>11879+8495</f>
        <v>20374</v>
      </c>
      <c r="D37" s="164">
        <f>C37</f>
        <v>20374</v>
      </c>
      <c r="E37" s="165">
        <v>7200</v>
      </c>
      <c r="F37" s="165">
        <v>2300</v>
      </c>
      <c r="G37" s="166">
        <f t="shared" si="2"/>
        <v>35.339157750073625</v>
      </c>
      <c r="H37" s="166">
        <f t="shared" si="2"/>
        <v>11.288897614606853</v>
      </c>
    </row>
    <row r="38" spans="1:8" x14ac:dyDescent="0.25">
      <c r="A38" s="3">
        <v>17</v>
      </c>
      <c r="B38" s="4" t="s">
        <v>1143</v>
      </c>
      <c r="C38" s="164">
        <v>4883</v>
      </c>
      <c r="D38" s="164">
        <f>C38</f>
        <v>4883</v>
      </c>
      <c r="E38" s="3"/>
      <c r="F38" s="3"/>
      <c r="G38" s="3"/>
      <c r="H38" s="3"/>
    </row>
    <row r="39" spans="1:8" x14ac:dyDescent="0.25">
      <c r="A39" s="3">
        <v>18</v>
      </c>
      <c r="B39" s="4" t="s">
        <v>1141</v>
      </c>
      <c r="C39" s="164"/>
      <c r="D39" s="164"/>
      <c r="E39" s="3"/>
      <c r="F39" s="3"/>
      <c r="G39" s="3"/>
      <c r="H39" s="3"/>
    </row>
    <row r="40" spans="1:8" ht="34.5" customHeight="1" x14ac:dyDescent="0.25">
      <c r="A40" s="3">
        <v>19</v>
      </c>
      <c r="B40" s="4" t="s">
        <v>463</v>
      </c>
      <c r="C40" s="20"/>
      <c r="D40" s="20"/>
      <c r="E40" s="4"/>
      <c r="F40" s="3"/>
      <c r="G40" s="3"/>
      <c r="H40" s="3"/>
    </row>
    <row r="41" spans="1:8" x14ac:dyDescent="0.25">
      <c r="A41" s="3">
        <v>20</v>
      </c>
      <c r="B41" s="4" t="s">
        <v>464</v>
      </c>
      <c r="C41" s="18"/>
      <c r="D41" s="18"/>
      <c r="E41" s="3"/>
      <c r="F41" s="3"/>
      <c r="G41" s="3"/>
      <c r="H41" s="3"/>
    </row>
    <row r="42" spans="1:8" x14ac:dyDescent="0.25">
      <c r="A42" s="2" t="s">
        <v>70</v>
      </c>
      <c r="B42" s="14" t="s">
        <v>285</v>
      </c>
      <c r="C42" s="18"/>
      <c r="D42" s="18"/>
      <c r="E42" s="3"/>
      <c r="F42" s="3"/>
      <c r="G42" s="3"/>
      <c r="H42" s="3"/>
    </row>
    <row r="43" spans="1:8" x14ac:dyDescent="0.25">
      <c r="A43" s="2" t="s">
        <v>73</v>
      </c>
      <c r="B43" s="14" t="s">
        <v>286</v>
      </c>
      <c r="C43" s="18"/>
      <c r="D43" s="18"/>
      <c r="E43" s="3"/>
      <c r="F43" s="3"/>
      <c r="G43" s="3"/>
      <c r="H43" s="3"/>
    </row>
    <row r="44" spans="1:8" x14ac:dyDescent="0.25">
      <c r="A44" s="3">
        <v>1</v>
      </c>
      <c r="B44" s="4" t="s">
        <v>465</v>
      </c>
      <c r="C44" s="18"/>
      <c r="D44" s="18"/>
      <c r="E44" s="3"/>
      <c r="F44" s="3"/>
      <c r="G44" s="3"/>
      <c r="H44" s="3"/>
    </row>
    <row r="45" spans="1:8" x14ac:dyDescent="0.25">
      <c r="A45" s="3">
        <v>2</v>
      </c>
      <c r="B45" s="4" t="s">
        <v>466</v>
      </c>
      <c r="C45" s="18"/>
      <c r="D45" s="18"/>
      <c r="E45" s="3"/>
      <c r="F45" s="3"/>
      <c r="G45" s="3"/>
      <c r="H45" s="3"/>
    </row>
    <row r="46" spans="1:8" x14ac:dyDescent="0.25">
      <c r="A46" s="3">
        <v>3</v>
      </c>
      <c r="B46" s="4" t="s">
        <v>406</v>
      </c>
      <c r="C46" s="18"/>
      <c r="D46" s="18"/>
      <c r="E46" s="3"/>
      <c r="F46" s="3"/>
      <c r="G46" s="3"/>
      <c r="H46" s="3"/>
    </row>
    <row r="47" spans="1:8" x14ac:dyDescent="0.25">
      <c r="A47" s="3">
        <v>4</v>
      </c>
      <c r="B47" s="4" t="s">
        <v>467</v>
      </c>
      <c r="C47" s="18"/>
      <c r="D47" s="18"/>
      <c r="E47" s="3"/>
      <c r="F47" s="3"/>
      <c r="G47" s="3"/>
      <c r="H47" s="3"/>
    </row>
    <row r="48" spans="1:8" x14ac:dyDescent="0.25">
      <c r="A48" s="3">
        <v>5</v>
      </c>
      <c r="B48" s="4" t="s">
        <v>468</v>
      </c>
      <c r="C48" s="18"/>
      <c r="D48" s="18"/>
      <c r="E48" s="3"/>
      <c r="F48" s="3"/>
      <c r="G48" s="3"/>
      <c r="H48" s="3"/>
    </row>
    <row r="49" spans="1:8" x14ac:dyDescent="0.25">
      <c r="A49" s="3">
        <v>6</v>
      </c>
      <c r="B49" s="4" t="s">
        <v>409</v>
      </c>
      <c r="C49" s="18"/>
      <c r="D49" s="18"/>
      <c r="E49" s="3"/>
      <c r="F49" s="3"/>
      <c r="G49" s="3"/>
      <c r="H49" s="3"/>
    </row>
    <row r="50" spans="1:8" x14ac:dyDescent="0.25">
      <c r="A50" s="2" t="s">
        <v>77</v>
      </c>
      <c r="B50" s="14" t="s">
        <v>410</v>
      </c>
      <c r="C50" s="18"/>
      <c r="D50" s="18"/>
      <c r="E50" s="3"/>
      <c r="F50" s="3"/>
      <c r="G50" s="3"/>
      <c r="H50" s="3"/>
    </row>
    <row r="51" spans="1:8" ht="18.75" customHeight="1" x14ac:dyDescent="0.25">
      <c r="A51" s="15"/>
    </row>
    <row r="52" spans="1:8" ht="35.25" customHeight="1" x14ac:dyDescent="0.25">
      <c r="A52" s="190"/>
      <c r="B52" s="190"/>
      <c r="C52" s="190"/>
      <c r="D52" s="190"/>
      <c r="E52" s="190"/>
      <c r="F52" s="190"/>
      <c r="G52" s="190"/>
      <c r="H52" s="190"/>
    </row>
    <row r="53" spans="1:8" ht="35.25" customHeight="1" x14ac:dyDescent="0.25">
      <c r="A53" s="190"/>
      <c r="B53" s="190"/>
      <c r="C53" s="190"/>
      <c r="D53" s="190"/>
      <c r="E53" s="190"/>
      <c r="F53" s="190"/>
      <c r="G53" s="190"/>
      <c r="H53" s="190"/>
    </row>
    <row r="54" spans="1:8" ht="35.25" customHeight="1" x14ac:dyDescent="0.25">
      <c r="A54" s="190"/>
      <c r="B54" s="190"/>
      <c r="C54" s="190"/>
      <c r="D54" s="190"/>
      <c r="E54" s="190"/>
      <c r="F54" s="190"/>
      <c r="G54" s="190"/>
      <c r="H54" s="190"/>
    </row>
    <row r="55" spans="1:8" ht="35.25" customHeight="1" x14ac:dyDescent="0.25">
      <c r="A55" s="190"/>
      <c r="B55" s="190"/>
      <c r="C55" s="190"/>
      <c r="D55" s="190"/>
      <c r="E55" s="190"/>
      <c r="F55" s="190"/>
      <c r="G55" s="190"/>
      <c r="H55" s="190"/>
    </row>
    <row r="56" spans="1:8" ht="65.25" customHeight="1" x14ac:dyDescent="0.25">
      <c r="A56" s="190"/>
      <c r="B56" s="190"/>
      <c r="C56" s="190"/>
      <c r="D56" s="190"/>
      <c r="E56" s="190"/>
      <c r="F56" s="190"/>
      <c r="G56" s="190"/>
      <c r="H56" s="190"/>
    </row>
  </sheetData>
  <mergeCells count="15">
    <mergeCell ref="A54:H54"/>
    <mergeCell ref="A55:H55"/>
    <mergeCell ref="A56:H56"/>
    <mergeCell ref="A1:H1"/>
    <mergeCell ref="A2:H2"/>
    <mergeCell ref="A4:H4"/>
    <mergeCell ref="G5:H5"/>
    <mergeCell ref="A52:H52"/>
    <mergeCell ref="A53:H53"/>
    <mergeCell ref="A6:A7"/>
    <mergeCell ref="B6:B7"/>
    <mergeCell ref="C6:D6"/>
    <mergeCell ref="E6:F6"/>
    <mergeCell ref="G6:H6"/>
    <mergeCell ref="A3:H3"/>
  </mergeCells>
  <printOptions horizontalCentered="1"/>
  <pageMargins left="0.118110236220472" right="0.118110236220472" top="0.44" bottom="0.15748031496063" header="0.31496062992126" footer="0.31496062992126"/>
  <pageSetup paperSize="9" scale="85" orientation="portrait" verticalDpi="0" r:id="rId1"/>
  <headerFooter>
    <oddFoote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A1:H36"/>
  <sheetViews>
    <sheetView workbookViewId="0">
      <selection activeCell="D31" sqref="D31"/>
    </sheetView>
  </sheetViews>
  <sheetFormatPr defaultColWidth="9.140625" defaultRowHeight="15" x14ac:dyDescent="0.25"/>
  <cols>
    <col min="1" max="1" width="6" style="7" customWidth="1"/>
    <col min="2" max="2" width="49.85546875" style="7" customWidth="1"/>
    <col min="3" max="3" width="12.42578125" style="7" customWidth="1"/>
    <col min="4" max="4" width="12.5703125" style="7" customWidth="1"/>
    <col min="5" max="6" width="12" style="7" customWidth="1"/>
    <col min="7" max="16384" width="9.140625" style="7"/>
  </cols>
  <sheetData>
    <row r="1" spans="1:8" x14ac:dyDescent="0.25">
      <c r="A1" s="187" t="s">
        <v>473</v>
      </c>
      <c r="B1" s="187"/>
      <c r="C1" s="187"/>
      <c r="D1" s="187"/>
      <c r="E1" s="187"/>
      <c r="F1" s="187"/>
    </row>
    <row r="2" spans="1:8" ht="18.75" x14ac:dyDescent="0.25">
      <c r="A2" s="182" t="s">
        <v>1144</v>
      </c>
      <c r="B2" s="182"/>
      <c r="C2" s="182"/>
      <c r="D2" s="182"/>
      <c r="E2" s="182"/>
      <c r="F2" s="182"/>
    </row>
    <row r="3" spans="1:8" ht="15" customHeight="1" x14ac:dyDescent="0.25">
      <c r="A3" s="205" t="s">
        <v>1139</v>
      </c>
      <c r="B3" s="205"/>
      <c r="C3" s="205"/>
      <c r="D3" s="205"/>
      <c r="E3" s="205"/>
      <c r="F3" s="205"/>
      <c r="G3" s="141"/>
      <c r="H3" s="141"/>
    </row>
    <row r="4" spans="1:8" x14ac:dyDescent="0.25">
      <c r="E4" s="189" t="s">
        <v>56</v>
      </c>
      <c r="F4" s="189"/>
    </row>
    <row r="5" spans="1:8" x14ac:dyDescent="0.25">
      <c r="A5" s="195" t="s">
        <v>3</v>
      </c>
      <c r="B5" s="195" t="s">
        <v>4</v>
      </c>
      <c r="C5" s="195" t="s">
        <v>986</v>
      </c>
      <c r="D5" s="195" t="s">
        <v>1140</v>
      </c>
      <c r="E5" s="195" t="s">
        <v>229</v>
      </c>
      <c r="F5" s="195"/>
    </row>
    <row r="6" spans="1:8" ht="28.5" x14ac:dyDescent="0.25">
      <c r="A6" s="195"/>
      <c r="B6" s="195"/>
      <c r="C6" s="195"/>
      <c r="D6" s="195"/>
      <c r="E6" s="8" t="s">
        <v>233</v>
      </c>
      <c r="F6" s="8" t="s">
        <v>415</v>
      </c>
    </row>
    <row r="7" spans="1:8" x14ac:dyDescent="0.25">
      <c r="A7" s="8" t="s">
        <v>15</v>
      </c>
      <c r="B7" s="8" t="s">
        <v>16</v>
      </c>
      <c r="C7" s="8">
        <v>1</v>
      </c>
      <c r="D7" s="8">
        <v>2</v>
      </c>
      <c r="E7" s="8" t="s">
        <v>359</v>
      </c>
      <c r="F7" s="8" t="s">
        <v>360</v>
      </c>
    </row>
    <row r="8" spans="1:8" x14ac:dyDescent="0.25">
      <c r="A8" s="8"/>
      <c r="B8" s="9" t="s">
        <v>90</v>
      </c>
      <c r="C8" s="69">
        <f>C9+C28+C33</f>
        <v>771960</v>
      </c>
      <c r="D8" s="69">
        <f t="shared" ref="D8:E8" si="0">D9+D28+D33</f>
        <v>164111</v>
      </c>
      <c r="E8" s="69">
        <f t="shared" si="0"/>
        <v>-607849</v>
      </c>
      <c r="F8" s="70">
        <f t="shared" ref="F8:F9" si="1">D8/C8*100</f>
        <v>21.259003057153219</v>
      </c>
    </row>
    <row r="9" spans="1:8" x14ac:dyDescent="0.25">
      <c r="A9" s="8" t="s">
        <v>15</v>
      </c>
      <c r="B9" s="9" t="s">
        <v>416</v>
      </c>
      <c r="C9" s="69">
        <f>C10+C20+C24+C25+C26+C27</f>
        <v>701947</v>
      </c>
      <c r="D9" s="69">
        <f t="shared" ref="D9:E9" si="2">D10+D20+D24+D25+D26+D27</f>
        <v>149351</v>
      </c>
      <c r="E9" s="69">
        <f t="shared" si="2"/>
        <v>-552596</v>
      </c>
      <c r="F9" s="70">
        <f t="shared" si="1"/>
        <v>21.276677583920154</v>
      </c>
    </row>
    <row r="10" spans="1:8" x14ac:dyDescent="0.25">
      <c r="A10" s="8" t="s">
        <v>83</v>
      </c>
      <c r="B10" s="9" t="s">
        <v>93</v>
      </c>
      <c r="C10" s="69">
        <f>C11+C18+C19</f>
        <v>51186</v>
      </c>
      <c r="D10" s="69">
        <f t="shared" ref="D10:E10" si="3">D11+D18+D19</f>
        <v>117160</v>
      </c>
      <c r="E10" s="69">
        <f t="shared" si="3"/>
        <v>65974</v>
      </c>
      <c r="F10" s="70">
        <f>D10/C10*100</f>
        <v>228.89071230414567</v>
      </c>
    </row>
    <row r="11" spans="1:8" x14ac:dyDescent="0.25">
      <c r="A11" s="10">
        <v>1</v>
      </c>
      <c r="B11" s="12" t="s">
        <v>417</v>
      </c>
      <c r="C11" s="71">
        <v>51186</v>
      </c>
      <c r="D11" s="71">
        <v>117160</v>
      </c>
      <c r="E11" s="71">
        <f>D11-C11</f>
        <v>65974</v>
      </c>
      <c r="F11" s="72">
        <f t="shared" ref="F11" si="4">D11/C11*100</f>
        <v>228.89071230414567</v>
      </c>
    </row>
    <row r="12" spans="1:8" x14ac:dyDescent="0.25">
      <c r="A12" s="10"/>
      <c r="B12" s="11" t="s">
        <v>474</v>
      </c>
      <c r="C12" s="73"/>
      <c r="D12" s="73"/>
      <c r="E12" s="73"/>
      <c r="F12" s="74"/>
    </row>
    <row r="13" spans="1:8" x14ac:dyDescent="0.25">
      <c r="A13" s="10" t="s">
        <v>22</v>
      </c>
      <c r="B13" s="11" t="s">
        <v>419</v>
      </c>
      <c r="C13" s="73"/>
      <c r="D13" s="104"/>
      <c r="E13" s="73"/>
      <c r="F13" s="74"/>
    </row>
    <row r="14" spans="1:8" x14ac:dyDescent="0.25">
      <c r="A14" s="10" t="s">
        <v>22</v>
      </c>
      <c r="B14" s="11" t="s">
        <v>420</v>
      </c>
      <c r="C14" s="73"/>
      <c r="D14" s="73"/>
      <c r="E14" s="73"/>
      <c r="F14" s="74"/>
    </row>
    <row r="15" spans="1:8" x14ac:dyDescent="0.25">
      <c r="A15" s="10"/>
      <c r="B15" s="11" t="s">
        <v>421</v>
      </c>
      <c r="C15" s="73"/>
      <c r="D15" s="73"/>
      <c r="E15" s="73"/>
      <c r="F15" s="74"/>
    </row>
    <row r="16" spans="1:8" x14ac:dyDescent="0.25">
      <c r="A16" s="10" t="s">
        <v>22</v>
      </c>
      <c r="B16" s="11" t="s">
        <v>478</v>
      </c>
      <c r="C16" s="73"/>
      <c r="D16" s="73"/>
      <c r="E16" s="73"/>
      <c r="F16" s="74"/>
    </row>
    <row r="17" spans="1:6" x14ac:dyDescent="0.25">
      <c r="A17" s="10" t="s">
        <v>22</v>
      </c>
      <c r="B17" s="11" t="s">
        <v>423</v>
      </c>
      <c r="C17" s="73"/>
      <c r="D17" s="73"/>
      <c r="E17" s="73"/>
      <c r="F17" s="74"/>
    </row>
    <row r="18" spans="1:6" ht="60" x14ac:dyDescent="0.25">
      <c r="A18" s="10">
        <v>2</v>
      </c>
      <c r="B18" s="12" t="s">
        <v>424</v>
      </c>
      <c r="C18" s="71"/>
      <c r="D18" s="71"/>
      <c r="E18" s="71">
        <f t="shared" ref="E18" si="5">D18-C18</f>
        <v>0</v>
      </c>
      <c r="F18" s="72"/>
    </row>
    <row r="19" spans="1:6" x14ac:dyDescent="0.25">
      <c r="A19" s="10">
        <v>3</v>
      </c>
      <c r="B19" s="12" t="s">
        <v>425</v>
      </c>
      <c r="C19" s="71"/>
      <c r="D19" s="71"/>
      <c r="E19" s="71"/>
      <c r="F19" s="72"/>
    </row>
    <row r="20" spans="1:6" x14ac:dyDescent="0.25">
      <c r="A20" s="8" t="s">
        <v>70</v>
      </c>
      <c r="B20" s="9" t="s">
        <v>96</v>
      </c>
      <c r="C20" s="69">
        <f>'14'!C22</f>
        <v>636878</v>
      </c>
      <c r="D20" s="69">
        <f>'12'!D23</f>
        <v>0</v>
      </c>
      <c r="E20" s="69">
        <f t="shared" ref="E20:E26" si="6">D20-C20</f>
        <v>-636878</v>
      </c>
      <c r="F20" s="70">
        <f>D20/C20*100</f>
        <v>0</v>
      </c>
    </row>
    <row r="21" spans="1:6" x14ac:dyDescent="0.25">
      <c r="A21" s="10"/>
      <c r="B21" s="11" t="s">
        <v>134</v>
      </c>
      <c r="C21" s="71"/>
      <c r="D21" s="71"/>
      <c r="E21" s="71">
        <f t="shared" si="6"/>
        <v>0</v>
      </c>
      <c r="F21" s="72"/>
    </row>
    <row r="22" spans="1:6" x14ac:dyDescent="0.25">
      <c r="A22" s="10">
        <v>1</v>
      </c>
      <c r="B22" s="11" t="s">
        <v>419</v>
      </c>
      <c r="C22" s="73">
        <f>'14'!C24</f>
        <v>314559</v>
      </c>
      <c r="D22" s="73">
        <f>'14'!D24</f>
        <v>420087</v>
      </c>
      <c r="E22" s="73">
        <f t="shared" si="6"/>
        <v>105528</v>
      </c>
      <c r="F22" s="74">
        <f t="shared" ref="F22:F31" si="7">D22/C22*100</f>
        <v>133.54791946820788</v>
      </c>
    </row>
    <row r="23" spans="1:6" x14ac:dyDescent="0.25">
      <c r="A23" s="10">
        <v>2</v>
      </c>
      <c r="B23" s="11" t="s">
        <v>475</v>
      </c>
      <c r="C23" s="73">
        <v>486</v>
      </c>
      <c r="D23" s="73">
        <v>486</v>
      </c>
      <c r="E23" s="73">
        <f t="shared" si="6"/>
        <v>0</v>
      </c>
      <c r="F23" s="74">
        <f t="shared" si="7"/>
        <v>100</v>
      </c>
    </row>
    <row r="24" spans="1:6" ht="28.5" x14ac:dyDescent="0.25">
      <c r="A24" s="8" t="s">
        <v>73</v>
      </c>
      <c r="B24" s="9" t="s">
        <v>438</v>
      </c>
      <c r="C24" s="71"/>
      <c r="D24" s="71"/>
      <c r="E24" s="71">
        <f t="shared" si="6"/>
        <v>0</v>
      </c>
      <c r="F24" s="72"/>
    </row>
    <row r="25" spans="1:6" s="157" customFormat="1" ht="14.25" x14ac:dyDescent="0.25">
      <c r="A25" s="8" t="s">
        <v>77</v>
      </c>
      <c r="B25" s="9" t="s">
        <v>1073</v>
      </c>
      <c r="C25" s="69">
        <f>'14'!C27</f>
        <v>0</v>
      </c>
      <c r="D25" s="69">
        <f>'14'!D27</f>
        <v>0</v>
      </c>
      <c r="E25" s="69">
        <f t="shared" si="6"/>
        <v>0</v>
      </c>
      <c r="F25" s="70"/>
    </row>
    <row r="26" spans="1:6" x14ac:dyDescent="0.25">
      <c r="A26" s="8" t="s">
        <v>113</v>
      </c>
      <c r="B26" s="9" t="s">
        <v>247</v>
      </c>
      <c r="C26" s="69">
        <f>'14'!C28</f>
        <v>13883</v>
      </c>
      <c r="D26" s="69">
        <f>'14'!D28</f>
        <v>17431</v>
      </c>
      <c r="E26" s="69">
        <f t="shared" si="6"/>
        <v>3548</v>
      </c>
      <c r="F26" s="70">
        <f t="shared" si="7"/>
        <v>125.55643592883384</v>
      </c>
    </row>
    <row r="27" spans="1:6" x14ac:dyDescent="0.25">
      <c r="A27" s="8" t="s">
        <v>426</v>
      </c>
      <c r="B27" s="9" t="s">
        <v>98</v>
      </c>
      <c r="C27" s="69">
        <f>'14'!C29</f>
        <v>0</v>
      </c>
      <c r="D27" s="69">
        <f>'12'!D27</f>
        <v>14760</v>
      </c>
      <c r="E27" s="69">
        <f>D27-C27</f>
        <v>14760</v>
      </c>
      <c r="F27" s="70" t="e">
        <f t="shared" si="7"/>
        <v>#DIV/0!</v>
      </c>
    </row>
    <row r="28" spans="1:6" x14ac:dyDescent="0.25">
      <c r="A28" s="8" t="s">
        <v>16</v>
      </c>
      <c r="B28" s="9" t="s">
        <v>428</v>
      </c>
      <c r="C28" s="69">
        <f>C29+C31</f>
        <v>70013</v>
      </c>
      <c r="D28" s="69">
        <f t="shared" ref="D28:E28" si="8">D29+D31</f>
        <v>14760</v>
      </c>
      <c r="E28" s="69">
        <f t="shared" si="8"/>
        <v>-55253</v>
      </c>
      <c r="F28" s="70">
        <f t="shared" si="7"/>
        <v>21.081799094453888</v>
      </c>
    </row>
    <row r="29" spans="1:6" x14ac:dyDescent="0.25">
      <c r="A29" s="8" t="s">
        <v>83</v>
      </c>
      <c r="B29" s="9" t="s">
        <v>249</v>
      </c>
      <c r="C29" s="69">
        <f>'14'!C31</f>
        <v>13074</v>
      </c>
      <c r="D29" s="69">
        <f>'14'!D31</f>
        <v>14760</v>
      </c>
      <c r="E29" s="69">
        <f>D29-C29</f>
        <v>1686</v>
      </c>
      <c r="F29" s="70">
        <f t="shared" si="7"/>
        <v>112.89582377237264</v>
      </c>
    </row>
    <row r="30" spans="1:6" x14ac:dyDescent="0.25">
      <c r="A30" s="10"/>
      <c r="B30" s="12" t="s">
        <v>429</v>
      </c>
      <c r="C30" s="71"/>
      <c r="D30" s="71"/>
      <c r="E30" s="71"/>
      <c r="F30" s="70"/>
    </row>
    <row r="31" spans="1:6" x14ac:dyDescent="0.25">
      <c r="A31" s="8" t="s">
        <v>70</v>
      </c>
      <c r="B31" s="9" t="s">
        <v>250</v>
      </c>
      <c r="C31" s="69">
        <f>'14'!C33</f>
        <v>56939</v>
      </c>
      <c r="D31" s="69">
        <f>'12'!D30</f>
        <v>0</v>
      </c>
      <c r="E31" s="69">
        <f>D31-C31</f>
        <v>-56939</v>
      </c>
      <c r="F31" s="70">
        <f t="shared" si="7"/>
        <v>0</v>
      </c>
    </row>
    <row r="32" spans="1:6" x14ac:dyDescent="0.25">
      <c r="A32" s="10"/>
      <c r="B32" s="12" t="s">
        <v>430</v>
      </c>
      <c r="C32" s="10"/>
      <c r="D32" s="10"/>
      <c r="E32" s="10"/>
      <c r="F32" s="10"/>
    </row>
    <row r="33" spans="1:6" x14ac:dyDescent="0.25">
      <c r="A33" s="8" t="s">
        <v>79</v>
      </c>
      <c r="B33" s="9" t="s">
        <v>476</v>
      </c>
      <c r="C33" s="10"/>
      <c r="D33" s="10"/>
      <c r="E33" s="10"/>
      <c r="F33" s="10"/>
    </row>
    <row r="34" spans="1:6" x14ac:dyDescent="0.25">
      <c r="A34" s="23" t="s">
        <v>479</v>
      </c>
    </row>
    <row r="35" spans="1:6" s="24" customFormat="1" ht="53.25" customHeight="1" x14ac:dyDescent="0.25">
      <c r="A35" s="213" t="s">
        <v>480</v>
      </c>
      <c r="B35" s="213"/>
      <c r="C35" s="213"/>
      <c r="D35" s="213"/>
      <c r="E35" s="213"/>
      <c r="F35" s="213"/>
    </row>
    <row r="36" spans="1:6" s="24" customFormat="1" ht="36" customHeight="1" x14ac:dyDescent="0.25">
      <c r="A36" s="213" t="s">
        <v>477</v>
      </c>
      <c r="B36" s="213"/>
      <c r="C36" s="213"/>
      <c r="D36" s="213"/>
      <c r="E36" s="213"/>
      <c r="F36" s="213"/>
    </row>
  </sheetData>
  <mergeCells count="11">
    <mergeCell ref="A36:F36"/>
    <mergeCell ref="A5:A6"/>
    <mergeCell ref="B5:B6"/>
    <mergeCell ref="C5:C6"/>
    <mergeCell ref="D5:D6"/>
    <mergeCell ref="E5:F5"/>
    <mergeCell ref="A1:F1"/>
    <mergeCell ref="A2:F2"/>
    <mergeCell ref="A3:F3"/>
    <mergeCell ref="E4:F4"/>
    <mergeCell ref="A35:F35"/>
  </mergeCells>
  <printOptions horizontalCentered="1"/>
  <pageMargins left="0.11811023622047245" right="0.11811023622047245" top="0.15748031496062992" bottom="0.15748031496062992" header="0.31496062992125984" footer="0.31496062992125984"/>
  <pageSetup paperSize="9" scale="90"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F40"/>
  <sheetViews>
    <sheetView workbookViewId="0">
      <selection activeCell="E15" sqref="E15"/>
    </sheetView>
  </sheetViews>
  <sheetFormatPr defaultRowHeight="15" x14ac:dyDescent="0.25"/>
  <cols>
    <col min="1" max="1" width="5.7109375" customWidth="1"/>
    <col min="2" max="2" width="41.5703125" customWidth="1"/>
    <col min="3" max="5" width="12.42578125" customWidth="1"/>
  </cols>
  <sheetData>
    <row r="1" spans="1:6" ht="22.5" customHeight="1" x14ac:dyDescent="0.25">
      <c r="A1" s="187" t="s">
        <v>481</v>
      </c>
      <c r="B1" s="187"/>
      <c r="C1" s="187"/>
      <c r="D1" s="187"/>
      <c r="E1" s="187"/>
    </row>
    <row r="2" spans="1:6" ht="44.25" customHeight="1" x14ac:dyDescent="0.25">
      <c r="A2" s="182" t="s">
        <v>482</v>
      </c>
      <c r="B2" s="182"/>
      <c r="C2" s="182"/>
      <c r="D2" s="182"/>
      <c r="E2" s="182"/>
    </row>
    <row r="3" spans="1:6" ht="20.25" customHeight="1" x14ac:dyDescent="0.25">
      <c r="A3" s="189"/>
      <c r="B3" s="189"/>
      <c r="C3" s="189"/>
      <c r="D3" s="189"/>
      <c r="E3" s="189"/>
      <c r="F3" s="138"/>
    </row>
    <row r="4" spans="1:6" x14ac:dyDescent="0.25">
      <c r="B4" s="1"/>
      <c r="C4" s="1"/>
      <c r="D4" s="189" t="s">
        <v>56</v>
      </c>
      <c r="E4" s="189"/>
    </row>
    <row r="5" spans="1:6" ht="39" customHeight="1" x14ac:dyDescent="0.25">
      <c r="A5" s="2" t="s">
        <v>3</v>
      </c>
      <c r="B5" s="2" t="s">
        <v>4</v>
      </c>
      <c r="C5" s="2" t="s">
        <v>509</v>
      </c>
      <c r="D5" s="2" t="s">
        <v>510</v>
      </c>
      <c r="E5" s="2" t="s">
        <v>229</v>
      </c>
    </row>
    <row r="6" spans="1:6" x14ac:dyDescent="0.25">
      <c r="A6" s="2" t="s">
        <v>15</v>
      </c>
      <c r="B6" s="2" t="s">
        <v>16</v>
      </c>
      <c r="C6" s="2">
        <v>1</v>
      </c>
      <c r="D6" s="2">
        <v>2</v>
      </c>
      <c r="E6" s="2" t="s">
        <v>359</v>
      </c>
    </row>
    <row r="7" spans="1:6" x14ac:dyDescent="0.25">
      <c r="A7" s="2" t="s">
        <v>15</v>
      </c>
      <c r="B7" s="14" t="s">
        <v>483</v>
      </c>
      <c r="C7" s="4"/>
      <c r="D7" s="4"/>
      <c r="E7" s="4"/>
    </row>
    <row r="8" spans="1:6" x14ac:dyDescent="0.25">
      <c r="A8" s="2" t="s">
        <v>16</v>
      </c>
      <c r="B8" s="14" t="s">
        <v>416</v>
      </c>
      <c r="C8" s="4"/>
      <c r="D8" s="4"/>
      <c r="E8" s="4"/>
    </row>
    <row r="9" spans="1:6" x14ac:dyDescent="0.25">
      <c r="A9" s="2" t="s">
        <v>79</v>
      </c>
      <c r="B9" s="14" t="s">
        <v>484</v>
      </c>
      <c r="C9" s="4"/>
      <c r="D9" s="4"/>
      <c r="E9" s="4"/>
    </row>
    <row r="10" spans="1:6" ht="28.5" x14ac:dyDescent="0.25">
      <c r="A10" s="2" t="s">
        <v>89</v>
      </c>
      <c r="B10" s="14" t="s">
        <v>485</v>
      </c>
      <c r="C10" s="4"/>
      <c r="D10" s="4"/>
      <c r="E10" s="4"/>
    </row>
    <row r="11" spans="1:6" x14ac:dyDescent="0.25">
      <c r="A11" s="2" t="s">
        <v>99</v>
      </c>
      <c r="B11" s="14" t="s">
        <v>486</v>
      </c>
      <c r="C11" s="4"/>
      <c r="D11" s="4"/>
      <c r="E11" s="4"/>
    </row>
    <row r="12" spans="1:6" x14ac:dyDescent="0.25">
      <c r="A12" s="2" t="s">
        <v>83</v>
      </c>
      <c r="B12" s="14" t="s">
        <v>487</v>
      </c>
      <c r="C12" s="4"/>
      <c r="D12" s="4"/>
      <c r="E12" s="4"/>
    </row>
    <row r="13" spans="1:6" ht="30" x14ac:dyDescent="0.25">
      <c r="A13" s="3"/>
      <c r="B13" s="5" t="s">
        <v>488</v>
      </c>
      <c r="C13" s="4"/>
      <c r="D13" s="4"/>
      <c r="E13" s="4"/>
    </row>
    <row r="14" spans="1:6" x14ac:dyDescent="0.25">
      <c r="A14" s="3">
        <v>1</v>
      </c>
      <c r="B14" s="4" t="s">
        <v>489</v>
      </c>
      <c r="C14" s="4"/>
      <c r="D14" s="4"/>
      <c r="E14" s="4"/>
    </row>
    <row r="15" spans="1:6" x14ac:dyDescent="0.25">
      <c r="A15" s="3">
        <v>2</v>
      </c>
      <c r="B15" s="4" t="s">
        <v>490</v>
      </c>
      <c r="C15" s="4"/>
      <c r="D15" s="4"/>
      <c r="E15" s="4"/>
    </row>
    <row r="16" spans="1:6" x14ac:dyDescent="0.25">
      <c r="A16" s="3">
        <v>3</v>
      </c>
      <c r="B16" s="4" t="s">
        <v>491</v>
      </c>
      <c r="C16" s="4"/>
      <c r="D16" s="4"/>
      <c r="E16" s="4"/>
    </row>
    <row r="17" spans="1:5" x14ac:dyDescent="0.25">
      <c r="A17" s="2" t="s">
        <v>70</v>
      </c>
      <c r="B17" s="14" t="s">
        <v>492</v>
      </c>
      <c r="C17" s="4"/>
      <c r="D17" s="4"/>
      <c r="E17" s="4"/>
    </row>
    <row r="18" spans="1:5" x14ac:dyDescent="0.25">
      <c r="A18" s="2">
        <v>1</v>
      </c>
      <c r="B18" s="14" t="s">
        <v>493</v>
      </c>
      <c r="C18" s="4"/>
      <c r="D18" s="4"/>
      <c r="E18" s="4"/>
    </row>
    <row r="19" spans="1:5" x14ac:dyDescent="0.25">
      <c r="A19" s="3" t="s">
        <v>22</v>
      </c>
      <c r="B19" s="4" t="s">
        <v>489</v>
      </c>
      <c r="C19" s="4"/>
      <c r="D19" s="4"/>
      <c r="E19" s="4"/>
    </row>
    <row r="20" spans="1:5" x14ac:dyDescent="0.25">
      <c r="A20" s="3" t="s">
        <v>22</v>
      </c>
      <c r="B20" s="4" t="s">
        <v>508</v>
      </c>
      <c r="C20" s="4"/>
      <c r="D20" s="4"/>
      <c r="E20" s="4"/>
    </row>
    <row r="21" spans="1:5" x14ac:dyDescent="0.25">
      <c r="A21" s="3" t="s">
        <v>22</v>
      </c>
      <c r="B21" s="4" t="s">
        <v>494</v>
      </c>
      <c r="C21" s="4"/>
      <c r="D21" s="4"/>
      <c r="E21" s="4"/>
    </row>
    <row r="22" spans="1:5" x14ac:dyDescent="0.25">
      <c r="A22" s="2">
        <v>2</v>
      </c>
      <c r="B22" s="14" t="s">
        <v>495</v>
      </c>
      <c r="C22" s="4"/>
      <c r="D22" s="4"/>
      <c r="E22" s="4"/>
    </row>
    <row r="23" spans="1:5" x14ac:dyDescent="0.25">
      <c r="A23" s="3" t="s">
        <v>22</v>
      </c>
      <c r="B23" s="4" t="s">
        <v>496</v>
      </c>
      <c r="C23" s="4"/>
      <c r="D23" s="4"/>
      <c r="E23" s="4"/>
    </row>
    <row r="24" spans="1:5" x14ac:dyDescent="0.25">
      <c r="A24" s="3" t="s">
        <v>22</v>
      </c>
      <c r="B24" s="4" t="s">
        <v>497</v>
      </c>
      <c r="C24" s="4"/>
      <c r="D24" s="4"/>
      <c r="E24" s="4"/>
    </row>
    <row r="25" spans="1:5" x14ac:dyDescent="0.25">
      <c r="A25" s="3" t="s">
        <v>22</v>
      </c>
      <c r="B25" s="4" t="s">
        <v>498</v>
      </c>
      <c r="C25" s="4"/>
      <c r="D25" s="4"/>
      <c r="E25" s="4"/>
    </row>
    <row r="26" spans="1:5" x14ac:dyDescent="0.25">
      <c r="A26" s="3" t="s">
        <v>22</v>
      </c>
      <c r="B26" s="4" t="s">
        <v>499</v>
      </c>
      <c r="C26" s="4"/>
      <c r="D26" s="4"/>
      <c r="E26" s="4"/>
    </row>
    <row r="27" spans="1:5" x14ac:dyDescent="0.25">
      <c r="A27" s="2" t="s">
        <v>73</v>
      </c>
      <c r="B27" s="14" t="s">
        <v>500</v>
      </c>
      <c r="C27" s="4"/>
      <c r="D27" s="4"/>
      <c r="E27" s="4"/>
    </row>
    <row r="28" spans="1:5" x14ac:dyDescent="0.25">
      <c r="A28" s="2">
        <v>1</v>
      </c>
      <c r="B28" s="14" t="s">
        <v>501</v>
      </c>
      <c r="C28" s="4"/>
      <c r="D28" s="4"/>
      <c r="E28" s="4"/>
    </row>
    <row r="29" spans="1:5" x14ac:dyDescent="0.25">
      <c r="A29" s="3" t="s">
        <v>22</v>
      </c>
      <c r="B29" s="4" t="s">
        <v>111</v>
      </c>
      <c r="C29" s="4"/>
      <c r="D29" s="4"/>
      <c r="E29" s="4"/>
    </row>
    <row r="30" spans="1:5" x14ac:dyDescent="0.25">
      <c r="A30" s="3" t="s">
        <v>22</v>
      </c>
      <c r="B30" s="4" t="s">
        <v>112</v>
      </c>
      <c r="C30" s="4"/>
      <c r="D30" s="4"/>
      <c r="E30" s="4"/>
    </row>
    <row r="31" spans="1:5" x14ac:dyDescent="0.25">
      <c r="A31" s="2">
        <v>2</v>
      </c>
      <c r="B31" s="14" t="s">
        <v>502</v>
      </c>
      <c r="C31" s="4"/>
      <c r="D31" s="4"/>
      <c r="E31" s="4"/>
    </row>
    <row r="32" spans="1:5" x14ac:dyDescent="0.25">
      <c r="A32" s="3" t="s">
        <v>22</v>
      </c>
      <c r="B32" s="4" t="s">
        <v>489</v>
      </c>
      <c r="C32" s="4"/>
      <c r="D32" s="4"/>
      <c r="E32" s="4"/>
    </row>
    <row r="33" spans="1:5" x14ac:dyDescent="0.25">
      <c r="A33" s="3" t="s">
        <v>22</v>
      </c>
      <c r="B33" s="4" t="s">
        <v>490</v>
      </c>
      <c r="C33" s="4"/>
      <c r="D33" s="4"/>
      <c r="E33" s="4"/>
    </row>
    <row r="34" spans="1:5" x14ac:dyDescent="0.25">
      <c r="A34" s="3" t="s">
        <v>22</v>
      </c>
      <c r="B34" s="4" t="s">
        <v>503</v>
      </c>
      <c r="C34" s="4"/>
      <c r="D34" s="4"/>
      <c r="E34" s="4"/>
    </row>
    <row r="35" spans="1:5" x14ac:dyDescent="0.25">
      <c r="A35" s="2" t="s">
        <v>77</v>
      </c>
      <c r="B35" s="14" t="s">
        <v>504</v>
      </c>
      <c r="C35" s="4"/>
      <c r="D35" s="4"/>
      <c r="E35" s="4"/>
    </row>
    <row r="36" spans="1:5" ht="30" x14ac:dyDescent="0.25">
      <c r="A36" s="3"/>
      <c r="B36" s="5" t="s">
        <v>505</v>
      </c>
      <c r="C36" s="4"/>
      <c r="D36" s="4"/>
      <c r="E36" s="4"/>
    </row>
    <row r="37" spans="1:5" x14ac:dyDescent="0.25">
      <c r="A37" s="3">
        <v>1</v>
      </c>
      <c r="B37" s="4" t="s">
        <v>489</v>
      </c>
      <c r="C37" s="4"/>
      <c r="D37" s="4"/>
      <c r="E37" s="4"/>
    </row>
    <row r="38" spans="1:5" x14ac:dyDescent="0.25">
      <c r="A38" s="3">
        <v>2</v>
      </c>
      <c r="B38" s="4" t="s">
        <v>490</v>
      </c>
      <c r="C38" s="4"/>
      <c r="D38" s="4"/>
      <c r="E38" s="4"/>
    </row>
    <row r="39" spans="1:5" x14ac:dyDescent="0.25">
      <c r="A39" s="3">
        <v>3</v>
      </c>
      <c r="B39" s="4" t="s">
        <v>506</v>
      </c>
      <c r="C39" s="4"/>
      <c r="D39" s="4"/>
      <c r="E39" s="4"/>
    </row>
    <row r="40" spans="1:5" x14ac:dyDescent="0.25">
      <c r="A40" s="2" t="s">
        <v>101</v>
      </c>
      <c r="B40" s="14" t="s">
        <v>507</v>
      </c>
      <c r="C40" s="4"/>
      <c r="D40" s="4"/>
      <c r="E40" s="4"/>
    </row>
  </sheetData>
  <mergeCells count="4">
    <mergeCell ref="A1:E1"/>
    <mergeCell ref="A2:E2"/>
    <mergeCell ref="A3:E3"/>
    <mergeCell ref="D4:E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sheetPr>
  <dimension ref="A1:K33"/>
  <sheetViews>
    <sheetView workbookViewId="0">
      <selection activeCell="E33" sqref="E33"/>
    </sheetView>
  </sheetViews>
  <sheetFormatPr defaultColWidth="9.140625" defaultRowHeight="15" x14ac:dyDescent="0.25"/>
  <cols>
    <col min="1" max="1" width="5.85546875" style="1" customWidth="1"/>
    <col min="2" max="2" width="29.42578125" style="1" customWidth="1"/>
    <col min="3" max="16384" width="9.140625" style="1"/>
  </cols>
  <sheetData>
    <row r="1" spans="1:11" ht="15" customHeight="1" x14ac:dyDescent="0.25">
      <c r="A1" s="181" t="s">
        <v>0</v>
      </c>
      <c r="B1" s="181"/>
      <c r="C1" s="181"/>
      <c r="D1" s="181"/>
      <c r="E1" s="181"/>
      <c r="F1" s="181"/>
      <c r="G1" s="181"/>
      <c r="H1" s="181"/>
      <c r="I1" s="181"/>
      <c r="J1" s="181"/>
      <c r="K1" s="181"/>
    </row>
    <row r="2" spans="1:11" ht="18.75" x14ac:dyDescent="0.25">
      <c r="A2" s="182" t="s">
        <v>1</v>
      </c>
      <c r="B2" s="183"/>
      <c r="C2" s="183"/>
      <c r="D2" s="183"/>
      <c r="E2" s="183"/>
      <c r="F2" s="183"/>
      <c r="G2" s="183"/>
      <c r="H2" s="183"/>
      <c r="I2" s="183"/>
      <c r="J2" s="183"/>
      <c r="K2" s="183"/>
    </row>
    <row r="3" spans="1:11" ht="23.25" customHeight="1" x14ac:dyDescent="0.25">
      <c r="A3" s="184" t="s">
        <v>2</v>
      </c>
      <c r="B3" s="185"/>
      <c r="C3" s="185"/>
      <c r="D3" s="185"/>
      <c r="E3" s="185"/>
      <c r="F3" s="185"/>
      <c r="G3" s="185"/>
      <c r="H3" s="185"/>
      <c r="I3" s="185"/>
      <c r="J3" s="185"/>
      <c r="K3" s="185"/>
    </row>
    <row r="4" spans="1:11" x14ac:dyDescent="0.25">
      <c r="A4" s="186" t="s">
        <v>3</v>
      </c>
      <c r="B4" s="186" t="s">
        <v>4</v>
      </c>
      <c r="C4" s="186" t="s">
        <v>5</v>
      </c>
      <c r="D4" s="186" t="s">
        <v>6</v>
      </c>
      <c r="E4" s="186" t="s">
        <v>7</v>
      </c>
      <c r="F4" s="186"/>
      <c r="G4" s="186"/>
      <c r="H4" s="186"/>
      <c r="I4" s="186"/>
      <c r="J4" s="186"/>
      <c r="K4" s="186" t="s">
        <v>8</v>
      </c>
    </row>
    <row r="5" spans="1:11" ht="42.75" x14ac:dyDescent="0.25">
      <c r="A5" s="186"/>
      <c r="B5" s="186"/>
      <c r="C5" s="186"/>
      <c r="D5" s="186"/>
      <c r="E5" s="2" t="s">
        <v>9</v>
      </c>
      <c r="F5" s="2" t="s">
        <v>10</v>
      </c>
      <c r="G5" s="2" t="s">
        <v>11</v>
      </c>
      <c r="H5" s="2" t="s">
        <v>12</v>
      </c>
      <c r="I5" s="2" t="s">
        <v>13</v>
      </c>
      <c r="J5" s="2" t="s">
        <v>14</v>
      </c>
      <c r="K5" s="186"/>
    </row>
    <row r="6" spans="1:11" x14ac:dyDescent="0.25">
      <c r="A6" s="2" t="s">
        <v>15</v>
      </c>
      <c r="B6" s="2" t="s">
        <v>16</v>
      </c>
      <c r="C6" s="2">
        <v>1</v>
      </c>
      <c r="D6" s="2">
        <v>2</v>
      </c>
      <c r="E6" s="2">
        <v>3</v>
      </c>
      <c r="F6" s="2">
        <v>4</v>
      </c>
      <c r="G6" s="2">
        <v>5</v>
      </c>
      <c r="H6" s="2">
        <v>6</v>
      </c>
      <c r="I6" s="2">
        <v>7</v>
      </c>
      <c r="J6" s="2">
        <v>8</v>
      </c>
      <c r="K6" s="2">
        <v>9</v>
      </c>
    </row>
    <row r="7" spans="1:11" ht="30" x14ac:dyDescent="0.25">
      <c r="A7" s="3">
        <v>1</v>
      </c>
      <c r="B7" s="4" t="s">
        <v>17</v>
      </c>
      <c r="C7" s="3" t="s">
        <v>18</v>
      </c>
      <c r="D7" s="3"/>
      <c r="E7" s="3"/>
      <c r="F7" s="3"/>
      <c r="G7" s="3"/>
      <c r="H7" s="3"/>
      <c r="I7" s="3"/>
      <c r="J7" s="3"/>
      <c r="K7" s="3"/>
    </row>
    <row r="8" spans="1:11" x14ac:dyDescent="0.25">
      <c r="A8" s="3">
        <v>2</v>
      </c>
      <c r="B8" s="4" t="s">
        <v>19</v>
      </c>
      <c r="C8" s="3" t="s">
        <v>20</v>
      </c>
      <c r="D8" s="3"/>
      <c r="E8" s="3"/>
      <c r="F8" s="3"/>
      <c r="G8" s="3"/>
      <c r="H8" s="3"/>
      <c r="I8" s="3"/>
      <c r="J8" s="3"/>
      <c r="K8" s="3"/>
    </row>
    <row r="9" spans="1:11" x14ac:dyDescent="0.25">
      <c r="A9" s="3">
        <v>3</v>
      </c>
      <c r="B9" s="4" t="s">
        <v>21</v>
      </c>
      <c r="C9" s="3"/>
      <c r="D9" s="3"/>
      <c r="E9" s="3"/>
      <c r="F9" s="3"/>
      <c r="G9" s="3"/>
      <c r="H9" s="3"/>
      <c r="I9" s="3"/>
      <c r="J9" s="3"/>
      <c r="K9" s="3"/>
    </row>
    <row r="10" spans="1:11" x14ac:dyDescent="0.25">
      <c r="A10" s="3" t="s">
        <v>22</v>
      </c>
      <c r="B10" s="5" t="s">
        <v>23</v>
      </c>
      <c r="C10" s="3" t="s">
        <v>20</v>
      </c>
      <c r="D10" s="3"/>
      <c r="E10" s="3"/>
      <c r="F10" s="3"/>
      <c r="G10" s="3"/>
      <c r="H10" s="3"/>
      <c r="I10" s="3"/>
      <c r="J10" s="3"/>
      <c r="K10" s="3"/>
    </row>
    <row r="11" spans="1:11" x14ac:dyDescent="0.25">
      <c r="A11" s="3" t="s">
        <v>22</v>
      </c>
      <c r="B11" s="5" t="s">
        <v>24</v>
      </c>
      <c r="C11" s="3" t="s">
        <v>20</v>
      </c>
      <c r="D11" s="3"/>
      <c r="E11" s="3"/>
      <c r="F11" s="3"/>
      <c r="G11" s="3"/>
      <c r="H11" s="3"/>
      <c r="I11" s="3"/>
      <c r="J11" s="3"/>
      <c r="K11" s="3"/>
    </row>
    <row r="12" spans="1:11" x14ac:dyDescent="0.25">
      <c r="A12" s="3" t="s">
        <v>22</v>
      </c>
      <c r="B12" s="5" t="s">
        <v>25</v>
      </c>
      <c r="C12" s="3" t="s">
        <v>20</v>
      </c>
      <c r="D12" s="3"/>
      <c r="E12" s="3"/>
      <c r="F12" s="3"/>
      <c r="G12" s="3"/>
      <c r="H12" s="3"/>
      <c r="I12" s="3"/>
      <c r="J12" s="3"/>
      <c r="K12" s="3"/>
    </row>
    <row r="13" spans="1:11" x14ac:dyDescent="0.25">
      <c r="A13" s="3">
        <v>4</v>
      </c>
      <c r="B13" s="4" t="s">
        <v>26</v>
      </c>
      <c r="C13" s="3" t="s">
        <v>20</v>
      </c>
      <c r="D13" s="3"/>
      <c r="E13" s="3"/>
      <c r="F13" s="3"/>
      <c r="G13" s="3"/>
      <c r="H13" s="3"/>
      <c r="I13" s="3"/>
      <c r="J13" s="3"/>
      <c r="K13" s="3"/>
    </row>
    <row r="14" spans="1:11" ht="30" x14ac:dyDescent="0.25">
      <c r="A14" s="3">
        <v>5</v>
      </c>
      <c r="B14" s="4" t="s">
        <v>27</v>
      </c>
      <c r="C14" s="3" t="s">
        <v>18</v>
      </c>
      <c r="D14" s="3"/>
      <c r="E14" s="3"/>
      <c r="F14" s="3"/>
      <c r="G14" s="3"/>
      <c r="H14" s="3"/>
      <c r="I14" s="3"/>
      <c r="J14" s="3"/>
      <c r="K14" s="3"/>
    </row>
    <row r="15" spans="1:11" x14ac:dyDescent="0.25">
      <c r="A15" s="3"/>
      <c r="B15" s="5" t="s">
        <v>28</v>
      </c>
      <c r="C15" s="3" t="s">
        <v>20</v>
      </c>
      <c r="D15" s="3"/>
      <c r="E15" s="3"/>
      <c r="F15" s="3"/>
      <c r="G15" s="3"/>
      <c r="H15" s="3"/>
      <c r="I15" s="3"/>
      <c r="J15" s="3"/>
      <c r="K15" s="3"/>
    </row>
    <row r="16" spans="1:11" ht="30" x14ac:dyDescent="0.25">
      <c r="A16" s="3" t="s">
        <v>22</v>
      </c>
      <c r="B16" s="4" t="s">
        <v>29</v>
      </c>
      <c r="C16" s="3" t="s">
        <v>30</v>
      </c>
      <c r="D16" s="3"/>
      <c r="E16" s="3"/>
      <c r="F16" s="3"/>
      <c r="G16" s="3"/>
      <c r="H16" s="3"/>
      <c r="I16" s="3"/>
      <c r="J16" s="3"/>
      <c r="K16" s="3"/>
    </row>
    <row r="17" spans="1:11" ht="30" x14ac:dyDescent="0.25">
      <c r="A17" s="3" t="s">
        <v>22</v>
      </c>
      <c r="B17" s="4" t="s">
        <v>31</v>
      </c>
      <c r="C17" s="3" t="s">
        <v>18</v>
      </c>
      <c r="D17" s="3"/>
      <c r="E17" s="3"/>
      <c r="F17" s="3"/>
      <c r="G17" s="3"/>
      <c r="H17" s="3"/>
      <c r="I17" s="3"/>
      <c r="J17" s="3"/>
      <c r="K17" s="3"/>
    </row>
    <row r="18" spans="1:11" ht="30" x14ac:dyDescent="0.25">
      <c r="A18" s="3" t="s">
        <v>22</v>
      </c>
      <c r="B18" s="4" t="s">
        <v>32</v>
      </c>
      <c r="C18" s="3" t="s">
        <v>30</v>
      </c>
      <c r="D18" s="3"/>
      <c r="E18" s="3"/>
      <c r="F18" s="3"/>
      <c r="G18" s="3"/>
      <c r="H18" s="3"/>
      <c r="I18" s="3"/>
      <c r="J18" s="3"/>
      <c r="K18" s="3"/>
    </row>
    <row r="19" spans="1:11" ht="30" x14ac:dyDescent="0.25">
      <c r="A19" s="3" t="s">
        <v>22</v>
      </c>
      <c r="B19" s="4" t="s">
        <v>33</v>
      </c>
      <c r="C19" s="3" t="s">
        <v>18</v>
      </c>
      <c r="D19" s="3"/>
      <c r="E19" s="3"/>
      <c r="F19" s="3"/>
      <c r="G19" s="3"/>
      <c r="H19" s="3"/>
      <c r="I19" s="3"/>
      <c r="J19" s="3"/>
      <c r="K19" s="3"/>
    </row>
    <row r="20" spans="1:11" ht="30" x14ac:dyDescent="0.25">
      <c r="A20" s="3">
        <v>6</v>
      </c>
      <c r="B20" s="4" t="s">
        <v>34</v>
      </c>
      <c r="C20" s="3" t="s">
        <v>35</v>
      </c>
      <c r="D20" s="3"/>
      <c r="E20" s="3"/>
      <c r="F20" s="3"/>
      <c r="G20" s="3"/>
      <c r="H20" s="3"/>
      <c r="I20" s="3"/>
      <c r="J20" s="3"/>
      <c r="K20" s="3"/>
    </row>
    <row r="21" spans="1:11" x14ac:dyDescent="0.25">
      <c r="A21" s="3"/>
      <c r="B21" s="5" t="s">
        <v>36</v>
      </c>
      <c r="C21" s="3" t="s">
        <v>20</v>
      </c>
      <c r="D21" s="3"/>
      <c r="E21" s="3"/>
      <c r="F21" s="3"/>
      <c r="G21" s="3"/>
      <c r="H21" s="3"/>
      <c r="I21" s="3"/>
      <c r="J21" s="3"/>
      <c r="K21" s="3"/>
    </row>
    <row r="22" spans="1:11" ht="30" x14ac:dyDescent="0.25">
      <c r="A22" s="3">
        <v>7</v>
      </c>
      <c r="B22" s="4" t="s">
        <v>37</v>
      </c>
      <c r="C22" s="3" t="s">
        <v>38</v>
      </c>
      <c r="D22" s="3"/>
      <c r="E22" s="3"/>
      <c r="F22" s="3"/>
      <c r="G22" s="3"/>
      <c r="H22" s="3"/>
      <c r="I22" s="3"/>
      <c r="J22" s="3"/>
      <c r="K22" s="3"/>
    </row>
    <row r="23" spans="1:11" x14ac:dyDescent="0.25">
      <c r="A23" s="3"/>
      <c r="B23" s="5" t="s">
        <v>36</v>
      </c>
      <c r="C23" s="3" t="s">
        <v>20</v>
      </c>
      <c r="D23" s="3"/>
      <c r="E23" s="3"/>
      <c r="F23" s="3"/>
      <c r="G23" s="3"/>
      <c r="H23" s="3"/>
      <c r="I23" s="3"/>
      <c r="J23" s="3"/>
      <c r="K23" s="3"/>
    </row>
    <row r="24" spans="1:11" ht="30" x14ac:dyDescent="0.25">
      <c r="A24" s="3">
        <v>8</v>
      </c>
      <c r="B24" s="4" t="s">
        <v>39</v>
      </c>
      <c r="C24" s="3" t="s">
        <v>40</v>
      </c>
      <c r="D24" s="3"/>
      <c r="E24" s="3"/>
      <c r="F24" s="3"/>
      <c r="G24" s="3"/>
      <c r="H24" s="3"/>
      <c r="I24" s="3"/>
      <c r="J24" s="3"/>
      <c r="K24" s="3"/>
    </row>
    <row r="25" spans="1:11" ht="30" x14ac:dyDescent="0.25">
      <c r="A25" s="3">
        <v>9</v>
      </c>
      <c r="B25" s="4" t="s">
        <v>41</v>
      </c>
      <c r="C25" s="3" t="s">
        <v>18</v>
      </c>
      <c r="D25" s="3"/>
      <c r="E25" s="3"/>
      <c r="F25" s="3"/>
      <c r="G25" s="3"/>
      <c r="H25" s="3"/>
      <c r="I25" s="3"/>
      <c r="J25" s="3"/>
      <c r="K25" s="3"/>
    </row>
    <row r="26" spans="1:11" ht="30" x14ac:dyDescent="0.25">
      <c r="A26" s="3">
        <v>10</v>
      </c>
      <c r="B26" s="4" t="s">
        <v>42</v>
      </c>
      <c r="C26" s="3" t="s">
        <v>43</v>
      </c>
      <c r="D26" s="3"/>
      <c r="E26" s="3"/>
      <c r="F26" s="3"/>
      <c r="G26" s="3"/>
      <c r="H26" s="3"/>
      <c r="I26" s="3"/>
      <c r="J26" s="3"/>
      <c r="K26" s="3"/>
    </row>
    <row r="27" spans="1:11" x14ac:dyDescent="0.25">
      <c r="A27" s="3">
        <v>11</v>
      </c>
      <c r="B27" s="4" t="s">
        <v>44</v>
      </c>
      <c r="C27" s="3" t="s">
        <v>20</v>
      </c>
      <c r="D27" s="3"/>
      <c r="E27" s="3"/>
      <c r="F27" s="3"/>
      <c r="G27" s="3"/>
      <c r="H27" s="3"/>
      <c r="I27" s="3"/>
      <c r="J27" s="3"/>
      <c r="K27" s="3"/>
    </row>
    <row r="28" spans="1:11" x14ac:dyDescent="0.25">
      <c r="A28" s="3">
        <v>12</v>
      </c>
      <c r="B28" s="4" t="s">
        <v>45</v>
      </c>
      <c r="C28" s="3" t="s">
        <v>20</v>
      </c>
      <c r="D28" s="3"/>
      <c r="E28" s="3"/>
      <c r="F28" s="3"/>
      <c r="G28" s="3"/>
      <c r="H28" s="3"/>
      <c r="I28" s="3"/>
      <c r="J28" s="3"/>
      <c r="K28" s="3"/>
    </row>
    <row r="29" spans="1:11" x14ac:dyDescent="0.25">
      <c r="A29" s="3">
        <v>13</v>
      </c>
      <c r="B29" s="4" t="s">
        <v>46</v>
      </c>
      <c r="C29" s="3" t="s">
        <v>47</v>
      </c>
      <c r="D29" s="3"/>
      <c r="E29" s="3"/>
      <c r="F29" s="3"/>
      <c r="G29" s="3"/>
      <c r="H29" s="3"/>
      <c r="I29" s="3"/>
      <c r="J29" s="3"/>
      <c r="K29" s="3"/>
    </row>
    <row r="30" spans="1:11" ht="30" x14ac:dyDescent="0.25">
      <c r="A30" s="3">
        <v>14</v>
      </c>
      <c r="B30" s="4" t="s">
        <v>48</v>
      </c>
      <c r="C30" s="3" t="s">
        <v>20</v>
      </c>
      <c r="D30" s="3"/>
      <c r="E30" s="3"/>
      <c r="F30" s="3"/>
      <c r="G30" s="3"/>
      <c r="H30" s="3"/>
      <c r="I30" s="3"/>
      <c r="J30" s="3"/>
      <c r="K30" s="3"/>
    </row>
    <row r="31" spans="1:11" ht="30" x14ac:dyDescent="0.25">
      <c r="A31" s="3">
        <v>15</v>
      </c>
      <c r="B31" s="4" t="s">
        <v>49</v>
      </c>
      <c r="C31" s="3" t="s">
        <v>50</v>
      </c>
      <c r="D31" s="3"/>
      <c r="E31" s="3"/>
      <c r="F31" s="3"/>
      <c r="G31" s="3"/>
      <c r="H31" s="3"/>
      <c r="I31" s="3"/>
      <c r="J31" s="3"/>
      <c r="K31" s="3"/>
    </row>
    <row r="32" spans="1:11" ht="23.25" customHeight="1" x14ac:dyDescent="0.25">
      <c r="A32" s="3">
        <v>16</v>
      </c>
      <c r="B32" s="4" t="s">
        <v>51</v>
      </c>
      <c r="C32" s="3"/>
      <c r="D32" s="3"/>
      <c r="E32" s="3"/>
      <c r="F32" s="3"/>
      <c r="G32" s="3"/>
      <c r="H32" s="3"/>
      <c r="I32" s="3"/>
      <c r="J32" s="3"/>
      <c r="K32" s="3"/>
    </row>
    <row r="33" spans="1:1" x14ac:dyDescent="0.25">
      <c r="A33" s="6" t="s">
        <v>52</v>
      </c>
    </row>
  </sheetData>
  <mergeCells count="9">
    <mergeCell ref="A1:K1"/>
    <mergeCell ref="A2:K2"/>
    <mergeCell ref="A3:K3"/>
    <mergeCell ref="A4:A5"/>
    <mergeCell ref="B4:B5"/>
    <mergeCell ref="C4:C5"/>
    <mergeCell ref="D4:D5"/>
    <mergeCell ref="E4:J4"/>
    <mergeCell ref="K4:K5"/>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H40"/>
  <sheetViews>
    <sheetView workbookViewId="0">
      <selection activeCell="E15" sqref="E15"/>
    </sheetView>
  </sheetViews>
  <sheetFormatPr defaultColWidth="9.140625" defaultRowHeight="15" x14ac:dyDescent="0.25"/>
  <cols>
    <col min="1" max="1" width="6.28515625" style="7" customWidth="1"/>
    <col min="2" max="2" width="37.28515625" style="7" customWidth="1"/>
    <col min="3" max="4" width="11" style="7" customWidth="1"/>
    <col min="5" max="6" width="12.42578125" style="7" customWidth="1"/>
    <col min="7" max="16384" width="9.140625" style="7"/>
  </cols>
  <sheetData>
    <row r="1" spans="1:6" ht="22.5" customHeight="1" x14ac:dyDescent="0.25">
      <c r="A1" s="187" t="s">
        <v>511</v>
      </c>
      <c r="B1" s="187"/>
      <c r="C1" s="187"/>
      <c r="D1" s="187"/>
      <c r="E1" s="187"/>
      <c r="F1" s="187"/>
    </row>
    <row r="2" spans="1:6" ht="38.25" customHeight="1" x14ac:dyDescent="0.25">
      <c r="A2" s="188" t="s">
        <v>1058</v>
      </c>
      <c r="B2" s="188"/>
      <c r="C2" s="188"/>
      <c r="D2" s="188"/>
      <c r="E2" s="188"/>
      <c r="F2" s="188"/>
    </row>
    <row r="3" spans="1:6" x14ac:dyDescent="0.25">
      <c r="A3" s="188"/>
      <c r="B3" s="188"/>
      <c r="C3" s="188"/>
      <c r="D3" s="188"/>
      <c r="E3" s="188"/>
      <c r="F3" s="188"/>
    </row>
    <row r="4" spans="1:6" x14ac:dyDescent="0.25">
      <c r="B4" s="1"/>
      <c r="C4" s="1"/>
      <c r="E4" s="189" t="s">
        <v>56</v>
      </c>
      <c r="F4" s="189"/>
    </row>
    <row r="5" spans="1:6" x14ac:dyDescent="0.25">
      <c r="A5" s="186" t="s">
        <v>3</v>
      </c>
      <c r="B5" s="186" t="s">
        <v>4</v>
      </c>
      <c r="C5" s="186" t="s">
        <v>982</v>
      </c>
      <c r="D5" s="186" t="s">
        <v>983</v>
      </c>
      <c r="E5" s="186" t="s">
        <v>229</v>
      </c>
      <c r="F5" s="186"/>
    </row>
    <row r="6" spans="1:6" ht="38.25" customHeight="1" x14ac:dyDescent="0.25">
      <c r="A6" s="186"/>
      <c r="B6" s="186"/>
      <c r="C6" s="186"/>
      <c r="D6" s="186"/>
      <c r="E6" s="2" t="s">
        <v>233</v>
      </c>
      <c r="F6" s="2" t="s">
        <v>435</v>
      </c>
    </row>
    <row r="7" spans="1:6" x14ac:dyDescent="0.25">
      <c r="A7" s="2" t="s">
        <v>15</v>
      </c>
      <c r="B7" s="2" t="s">
        <v>16</v>
      </c>
      <c r="C7" s="2">
        <v>1</v>
      </c>
      <c r="D7" s="2">
        <v>2</v>
      </c>
      <c r="E7" s="2" t="s">
        <v>359</v>
      </c>
      <c r="F7" s="2" t="s">
        <v>360</v>
      </c>
    </row>
    <row r="8" spans="1:6" x14ac:dyDescent="0.25">
      <c r="A8" s="2" t="s">
        <v>15</v>
      </c>
      <c r="B8" s="14" t="s">
        <v>513</v>
      </c>
      <c r="C8" s="83"/>
      <c r="D8" s="83"/>
      <c r="E8" s="83"/>
      <c r="F8" s="83"/>
    </row>
    <row r="9" spans="1:6" x14ac:dyDescent="0.25">
      <c r="A9" s="2" t="s">
        <v>83</v>
      </c>
      <c r="B9" s="14" t="s">
        <v>300</v>
      </c>
      <c r="C9" s="83"/>
      <c r="D9" s="83"/>
      <c r="E9" s="83"/>
      <c r="F9" s="83"/>
    </row>
    <row r="10" spans="1:6" x14ac:dyDescent="0.25">
      <c r="A10" s="3">
        <v>1</v>
      </c>
      <c r="B10" s="4" t="s">
        <v>301</v>
      </c>
      <c r="C10" s="83"/>
      <c r="D10" s="83"/>
      <c r="E10" s="83"/>
      <c r="F10" s="139"/>
    </row>
    <row r="11" spans="1:6" x14ac:dyDescent="0.25">
      <c r="A11" s="3">
        <v>2</v>
      </c>
      <c r="B11" s="4" t="s">
        <v>302</v>
      </c>
      <c r="C11" s="83"/>
      <c r="D11" s="83"/>
      <c r="E11" s="83"/>
      <c r="F11" s="139"/>
    </row>
    <row r="12" spans="1:6" x14ac:dyDescent="0.25">
      <c r="A12" s="3" t="s">
        <v>22</v>
      </c>
      <c r="B12" s="4" t="s">
        <v>240</v>
      </c>
      <c r="C12" s="83"/>
      <c r="D12" s="83"/>
      <c r="E12" s="83"/>
      <c r="F12" s="139"/>
    </row>
    <row r="13" spans="1:6" x14ac:dyDescent="0.25">
      <c r="A13" s="3" t="s">
        <v>22</v>
      </c>
      <c r="B13" s="4" t="s">
        <v>88</v>
      </c>
      <c r="C13" s="83"/>
      <c r="D13" s="83"/>
      <c r="E13" s="83"/>
      <c r="F13" s="139"/>
    </row>
    <row r="14" spans="1:6" x14ac:dyDescent="0.25">
      <c r="A14" s="3">
        <v>3</v>
      </c>
      <c r="B14" s="4" t="s">
        <v>514</v>
      </c>
      <c r="C14" s="83"/>
      <c r="D14" s="83"/>
      <c r="E14" s="83"/>
      <c r="F14" s="83"/>
    </row>
    <row r="15" spans="1:6" x14ac:dyDescent="0.25">
      <c r="A15" s="3">
        <v>4</v>
      </c>
      <c r="B15" s="4" t="s">
        <v>242</v>
      </c>
      <c r="C15" s="83"/>
      <c r="D15" s="83"/>
      <c r="E15" s="83"/>
      <c r="F15" s="83"/>
    </row>
    <row r="16" spans="1:6" ht="30" x14ac:dyDescent="0.25">
      <c r="A16" s="3">
        <v>5</v>
      </c>
      <c r="B16" s="4" t="s">
        <v>243</v>
      </c>
      <c r="C16" s="83"/>
      <c r="D16" s="83"/>
      <c r="E16" s="83"/>
      <c r="F16" s="83"/>
    </row>
    <row r="17" spans="1:8" x14ac:dyDescent="0.25">
      <c r="A17" s="2" t="s">
        <v>70</v>
      </c>
      <c r="B17" s="14" t="s">
        <v>311</v>
      </c>
      <c r="C17" s="83"/>
      <c r="D17" s="83"/>
      <c r="E17" s="83"/>
      <c r="F17" s="83"/>
    </row>
    <row r="18" spans="1:8" ht="30" x14ac:dyDescent="0.25">
      <c r="A18" s="3">
        <v>1</v>
      </c>
      <c r="B18" s="4" t="s">
        <v>1059</v>
      </c>
      <c r="C18" s="83"/>
      <c r="D18" s="83"/>
      <c r="E18" s="83"/>
      <c r="F18" s="139"/>
    </row>
    <row r="19" spans="1:8" x14ac:dyDescent="0.25">
      <c r="A19" s="3">
        <v>2</v>
      </c>
      <c r="B19" s="4" t="s">
        <v>313</v>
      </c>
      <c r="C19" s="83"/>
      <c r="D19" s="83"/>
      <c r="E19" s="83"/>
      <c r="F19" s="139"/>
    </row>
    <row r="20" spans="1:8" x14ac:dyDescent="0.25">
      <c r="A20" s="3" t="s">
        <v>22</v>
      </c>
      <c r="B20" s="4" t="s">
        <v>307</v>
      </c>
      <c r="C20" s="83"/>
      <c r="D20" s="83"/>
      <c r="E20" s="83"/>
      <c r="F20" s="139"/>
    </row>
    <row r="21" spans="1:8" x14ac:dyDescent="0.25">
      <c r="A21" s="3" t="s">
        <v>22</v>
      </c>
      <c r="B21" s="4" t="s">
        <v>308</v>
      </c>
      <c r="C21" s="83"/>
      <c r="D21" s="83"/>
      <c r="E21" s="83"/>
      <c r="F21" s="139"/>
    </row>
    <row r="22" spans="1:8" x14ac:dyDescent="0.25">
      <c r="A22" s="3">
        <v>3</v>
      </c>
      <c r="B22" s="4" t="s">
        <v>251</v>
      </c>
      <c r="C22" s="83"/>
      <c r="D22" s="83"/>
      <c r="E22" s="83"/>
      <c r="F22" s="83"/>
    </row>
    <row r="23" spans="1:8" x14ac:dyDescent="0.25">
      <c r="A23" s="2" t="s">
        <v>73</v>
      </c>
      <c r="B23" s="14" t="s">
        <v>309</v>
      </c>
      <c r="C23" s="83"/>
      <c r="D23" s="83"/>
      <c r="E23" s="83"/>
      <c r="F23" s="83"/>
    </row>
    <row r="24" spans="1:8" x14ac:dyDescent="0.25">
      <c r="A24" s="2" t="s">
        <v>16</v>
      </c>
      <c r="B24" s="14" t="s">
        <v>516</v>
      </c>
      <c r="C24" s="83"/>
      <c r="D24" s="83"/>
      <c r="E24" s="83"/>
      <c r="F24" s="83"/>
    </row>
    <row r="25" spans="1:8" x14ac:dyDescent="0.25">
      <c r="A25" s="2" t="s">
        <v>83</v>
      </c>
      <c r="B25" s="14" t="s">
        <v>300</v>
      </c>
      <c r="C25" s="83">
        <f>C26+C27+C30+C31</f>
        <v>765099</v>
      </c>
      <c r="D25" s="83">
        <f>D26+D27+D30+D31</f>
        <v>771554.75</v>
      </c>
      <c r="E25" s="83"/>
      <c r="F25" s="83"/>
    </row>
    <row r="26" spans="1:8" x14ac:dyDescent="0.25">
      <c r="A26" s="3">
        <v>1</v>
      </c>
      <c r="B26" s="4" t="s">
        <v>301</v>
      </c>
      <c r="C26" s="83">
        <v>56845</v>
      </c>
      <c r="D26" s="83">
        <f>(58298+3385)-4085*85%</f>
        <v>58210.75</v>
      </c>
      <c r="E26" s="83">
        <f>D26-C26</f>
        <v>1365.75</v>
      </c>
      <c r="F26" s="139">
        <f>D26/C26*100</f>
        <v>102.40258597941772</v>
      </c>
      <c r="G26" s="140">
        <f>768254-C25</f>
        <v>3155</v>
      </c>
      <c r="H26" s="7">
        <f>88</f>
        <v>88</v>
      </c>
    </row>
    <row r="27" spans="1:8" x14ac:dyDescent="0.25">
      <c r="A27" s="3">
        <v>2</v>
      </c>
      <c r="B27" s="4" t="s">
        <v>302</v>
      </c>
      <c r="C27" s="83">
        <f>C28+C29</f>
        <v>603344</v>
      </c>
      <c r="D27" s="83">
        <f>D28+D29</f>
        <v>603344</v>
      </c>
      <c r="E27" s="83">
        <f t="shared" ref="E27:E29" si="0">D27-C27</f>
        <v>0</v>
      </c>
      <c r="F27" s="139">
        <f>D27/C27*100</f>
        <v>100</v>
      </c>
    </row>
    <row r="28" spans="1:8" x14ac:dyDescent="0.25">
      <c r="A28" s="3" t="s">
        <v>22</v>
      </c>
      <c r="B28" s="4" t="s">
        <v>240</v>
      </c>
      <c r="C28" s="83">
        <v>467351</v>
      </c>
      <c r="D28" s="83">
        <f>C28</f>
        <v>467351</v>
      </c>
      <c r="E28" s="83">
        <f t="shared" si="0"/>
        <v>0</v>
      </c>
      <c r="F28" s="139">
        <f t="shared" ref="F28:F29" si="1">D28/C28*100</f>
        <v>100</v>
      </c>
    </row>
    <row r="29" spans="1:8" x14ac:dyDescent="0.25">
      <c r="A29" s="3" t="s">
        <v>22</v>
      </c>
      <c r="B29" s="4" t="s">
        <v>88</v>
      </c>
      <c r="C29" s="83">
        <v>135993</v>
      </c>
      <c r="D29" s="83">
        <f>C29</f>
        <v>135993</v>
      </c>
      <c r="E29" s="83">
        <f t="shared" si="0"/>
        <v>0</v>
      </c>
      <c r="F29" s="139">
        <f t="shared" si="1"/>
        <v>100</v>
      </c>
    </row>
    <row r="30" spans="1:8" x14ac:dyDescent="0.25">
      <c r="A30" s="3">
        <v>3</v>
      </c>
      <c r="B30" s="4" t="s">
        <v>303</v>
      </c>
      <c r="C30" s="83">
        <v>61043</v>
      </c>
      <c r="D30" s="83">
        <v>65000</v>
      </c>
      <c r="E30" s="83"/>
      <c r="F30" s="83"/>
    </row>
    <row r="31" spans="1:8" ht="30" x14ac:dyDescent="0.25">
      <c r="A31" s="3">
        <v>4</v>
      </c>
      <c r="B31" s="4" t="s">
        <v>243</v>
      </c>
      <c r="C31" s="83">
        <v>43867</v>
      </c>
      <c r="D31" s="83">
        <v>45000</v>
      </c>
      <c r="E31" s="83"/>
      <c r="F31" s="83"/>
    </row>
    <row r="32" spans="1:8" x14ac:dyDescent="0.25">
      <c r="A32" s="2" t="s">
        <v>70</v>
      </c>
      <c r="B32" s="14" t="s">
        <v>311</v>
      </c>
      <c r="C32" s="83">
        <f>C33+C34</f>
        <v>635296</v>
      </c>
      <c r="D32" s="83">
        <f>D33+D34</f>
        <v>777850</v>
      </c>
      <c r="E32" s="83"/>
      <c r="F32" s="83"/>
    </row>
    <row r="33" spans="1:6" ht="30" x14ac:dyDescent="0.25">
      <c r="A33" s="3">
        <v>1</v>
      </c>
      <c r="B33" s="4" t="s">
        <v>517</v>
      </c>
      <c r="C33" s="83">
        <v>556383</v>
      </c>
      <c r="D33" s="83">
        <v>660010</v>
      </c>
      <c r="E33" s="83">
        <f>D33-C33</f>
        <v>103627</v>
      </c>
      <c r="F33" s="139">
        <f>D33/C33*100</f>
        <v>118.62511974664933</v>
      </c>
    </row>
    <row r="34" spans="1:6" x14ac:dyDescent="0.25">
      <c r="A34" s="3">
        <v>2</v>
      </c>
      <c r="B34" s="4" t="s">
        <v>518</v>
      </c>
      <c r="C34" s="83">
        <f>C35+C36</f>
        <v>78913</v>
      </c>
      <c r="D34" s="83">
        <f>D35+D36</f>
        <v>117840</v>
      </c>
      <c r="E34" s="83">
        <f t="shared" ref="E34:E36" si="2">D34-C34</f>
        <v>38927</v>
      </c>
      <c r="F34" s="139">
        <f t="shared" ref="F34:F36" si="3">D34/C34*100</f>
        <v>149.3290078947702</v>
      </c>
    </row>
    <row r="35" spans="1:6" x14ac:dyDescent="0.25">
      <c r="A35" s="3" t="s">
        <v>22</v>
      </c>
      <c r="B35" s="4" t="s">
        <v>307</v>
      </c>
      <c r="C35" s="83">
        <v>62873</v>
      </c>
      <c r="D35" s="83">
        <v>62873</v>
      </c>
      <c r="E35" s="83">
        <f t="shared" si="2"/>
        <v>0</v>
      </c>
      <c r="F35" s="139">
        <f t="shared" si="3"/>
        <v>100</v>
      </c>
    </row>
    <row r="36" spans="1:6" x14ac:dyDescent="0.25">
      <c r="A36" s="3" t="s">
        <v>22</v>
      </c>
      <c r="B36" s="4" t="s">
        <v>308</v>
      </c>
      <c r="C36" s="83">
        <v>16040</v>
      </c>
      <c r="D36" s="83">
        <v>54967</v>
      </c>
      <c r="E36" s="83">
        <f t="shared" si="2"/>
        <v>38927</v>
      </c>
      <c r="F36" s="139">
        <f t="shared" si="3"/>
        <v>342.68703241895258</v>
      </c>
    </row>
    <row r="37" spans="1:6" x14ac:dyDescent="0.25">
      <c r="A37" s="3">
        <v>3</v>
      </c>
      <c r="B37" s="4" t="s">
        <v>251</v>
      </c>
      <c r="C37" s="83"/>
      <c r="D37" s="83"/>
      <c r="E37" s="83"/>
      <c r="F37" s="83"/>
    </row>
    <row r="38" spans="1:6" ht="24.75" customHeight="1" x14ac:dyDescent="0.25">
      <c r="A38" s="15" t="s">
        <v>288</v>
      </c>
      <c r="B38" s="1"/>
      <c r="C38" s="1"/>
      <c r="D38" s="1"/>
      <c r="E38" s="1"/>
      <c r="F38" s="1"/>
    </row>
    <row r="39" spans="1:6" ht="42" customHeight="1" x14ac:dyDescent="0.25">
      <c r="A39" s="190" t="s">
        <v>520</v>
      </c>
      <c r="B39" s="190"/>
      <c r="C39" s="190"/>
      <c r="D39" s="190"/>
      <c r="E39" s="190"/>
      <c r="F39" s="190"/>
    </row>
    <row r="40" spans="1:6" x14ac:dyDescent="0.25">
      <c r="A40" s="190" t="s">
        <v>519</v>
      </c>
      <c r="B40" s="190"/>
      <c r="C40" s="190"/>
      <c r="D40" s="190"/>
      <c r="E40" s="190"/>
      <c r="F40" s="190"/>
    </row>
  </sheetData>
  <mergeCells count="11">
    <mergeCell ref="A1:F1"/>
    <mergeCell ref="A2:F2"/>
    <mergeCell ref="A3:F3"/>
    <mergeCell ref="E4:F4"/>
    <mergeCell ref="A39:F39"/>
    <mergeCell ref="A40:F40"/>
    <mergeCell ref="A5:A6"/>
    <mergeCell ref="B5:B6"/>
    <mergeCell ref="C5:C6"/>
    <mergeCell ref="D5:D6"/>
    <mergeCell ref="E5:F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N31"/>
  <sheetViews>
    <sheetView workbookViewId="0">
      <selection activeCell="J8" sqref="J8:J15"/>
    </sheetView>
  </sheetViews>
  <sheetFormatPr defaultColWidth="6" defaultRowHeight="15" x14ac:dyDescent="0.25"/>
  <cols>
    <col min="1" max="1" width="6" style="1"/>
    <col min="2" max="2" width="24.85546875" style="1" bestFit="1" customWidth="1"/>
    <col min="3" max="3" width="9.5703125" style="1" customWidth="1"/>
    <col min="4" max="4" width="9.5703125" style="1" bestFit="1" customWidth="1"/>
    <col min="5" max="6" width="7.5703125" style="1" customWidth="1"/>
    <col min="7" max="8" width="9.5703125" style="1" bestFit="1" customWidth="1"/>
    <col min="9" max="14" width="7.5703125" style="1" customWidth="1"/>
    <col min="15" max="16384" width="6" style="1"/>
  </cols>
  <sheetData>
    <row r="1" spans="1:14" x14ac:dyDescent="0.25">
      <c r="A1" s="187" t="s">
        <v>328</v>
      </c>
      <c r="B1" s="187"/>
      <c r="C1" s="187"/>
      <c r="D1" s="187"/>
      <c r="E1" s="187"/>
      <c r="F1" s="187"/>
      <c r="G1" s="187"/>
      <c r="H1" s="187"/>
      <c r="I1" s="187"/>
      <c r="J1" s="187"/>
      <c r="K1" s="187"/>
      <c r="L1" s="187"/>
      <c r="M1" s="187"/>
      <c r="N1" s="187"/>
    </row>
    <row r="2" spans="1:14" x14ac:dyDescent="0.25">
      <c r="A2" s="188" t="s">
        <v>1148</v>
      </c>
      <c r="B2" s="188"/>
      <c r="C2" s="188"/>
      <c r="D2" s="188"/>
      <c r="E2" s="188"/>
      <c r="F2" s="188"/>
      <c r="G2" s="188"/>
      <c r="H2" s="188"/>
      <c r="I2" s="188"/>
      <c r="J2" s="188"/>
      <c r="K2" s="188"/>
      <c r="L2" s="188"/>
      <c r="M2" s="188"/>
      <c r="N2" s="188"/>
    </row>
    <row r="3" spans="1:14" ht="15.75" x14ac:dyDescent="0.25">
      <c r="A3" s="205" t="s">
        <v>1157</v>
      </c>
      <c r="B3" s="205"/>
      <c r="C3" s="205"/>
      <c r="D3" s="205"/>
      <c r="E3" s="205"/>
      <c r="F3" s="205"/>
      <c r="G3" s="205"/>
      <c r="H3" s="205"/>
      <c r="I3" s="205"/>
      <c r="J3" s="205"/>
      <c r="K3" s="205"/>
      <c r="L3" s="205"/>
      <c r="M3" s="205"/>
      <c r="N3" s="205"/>
    </row>
    <row r="4" spans="1:14" ht="15.75" hidden="1" x14ac:dyDescent="0.25">
      <c r="A4" s="205" t="s">
        <v>1146</v>
      </c>
      <c r="B4" s="205"/>
      <c r="C4" s="205"/>
      <c r="D4" s="205"/>
      <c r="E4" s="205"/>
      <c r="F4" s="205"/>
      <c r="G4" s="205"/>
      <c r="H4" s="205"/>
      <c r="I4" s="205"/>
      <c r="J4" s="205"/>
      <c r="K4" s="205"/>
      <c r="L4" s="205"/>
      <c r="M4" s="205"/>
      <c r="N4" s="205"/>
    </row>
    <row r="5" spans="1:14" ht="15" hidden="1" customHeight="1" x14ac:dyDescent="0.25">
      <c r="A5" s="205" t="s">
        <v>1146</v>
      </c>
      <c r="B5" s="205"/>
      <c r="C5" s="205"/>
      <c r="D5" s="205"/>
      <c r="E5" s="205"/>
      <c r="F5" s="205"/>
      <c r="G5" s="205"/>
      <c r="H5" s="205"/>
      <c r="I5" s="205"/>
      <c r="J5" s="205"/>
      <c r="K5" s="205"/>
      <c r="L5" s="205"/>
      <c r="M5" s="205"/>
      <c r="N5" s="205"/>
    </row>
    <row r="6" spans="1:14" x14ac:dyDescent="0.25">
      <c r="L6" s="189" t="s">
        <v>56</v>
      </c>
      <c r="M6" s="189"/>
      <c r="N6" s="189"/>
    </row>
    <row r="7" spans="1:14" x14ac:dyDescent="0.25">
      <c r="A7" s="186" t="s">
        <v>3</v>
      </c>
      <c r="B7" s="186" t="s">
        <v>522</v>
      </c>
      <c r="C7" s="186" t="s">
        <v>1149</v>
      </c>
      <c r="D7" s="186"/>
      <c r="E7" s="186"/>
      <c r="F7" s="186"/>
      <c r="G7" s="186" t="s">
        <v>1150</v>
      </c>
      <c r="H7" s="186"/>
      <c r="I7" s="186"/>
      <c r="J7" s="186"/>
      <c r="K7" s="186" t="s">
        <v>374</v>
      </c>
      <c r="L7" s="186"/>
      <c r="M7" s="186"/>
      <c r="N7" s="186"/>
    </row>
    <row r="8" spans="1:14" x14ac:dyDescent="0.25">
      <c r="A8" s="186"/>
      <c r="B8" s="186"/>
      <c r="C8" s="186" t="s">
        <v>130</v>
      </c>
      <c r="D8" s="186" t="s">
        <v>523</v>
      </c>
      <c r="E8" s="186"/>
      <c r="F8" s="186"/>
      <c r="G8" s="186" t="s">
        <v>524</v>
      </c>
      <c r="H8" s="186" t="s">
        <v>523</v>
      </c>
      <c r="I8" s="186"/>
      <c r="J8" s="186"/>
      <c r="K8" s="186" t="s">
        <v>130</v>
      </c>
      <c r="L8" s="186" t="s">
        <v>523</v>
      </c>
      <c r="M8" s="186"/>
      <c r="N8" s="186"/>
    </row>
    <row r="9" spans="1:14" ht="86.25" customHeight="1" x14ac:dyDescent="0.25">
      <c r="A9" s="186"/>
      <c r="B9" s="186"/>
      <c r="C9" s="186"/>
      <c r="D9" s="2" t="s">
        <v>65</v>
      </c>
      <c r="E9" s="2" t="s">
        <v>285</v>
      </c>
      <c r="F9" s="2" t="s">
        <v>525</v>
      </c>
      <c r="G9" s="186"/>
      <c r="H9" s="2" t="s">
        <v>65</v>
      </c>
      <c r="I9" s="2" t="s">
        <v>285</v>
      </c>
      <c r="J9" s="2" t="s">
        <v>525</v>
      </c>
      <c r="K9" s="186"/>
      <c r="L9" s="2" t="s">
        <v>65</v>
      </c>
      <c r="M9" s="2" t="s">
        <v>526</v>
      </c>
      <c r="N9" s="2" t="s">
        <v>525</v>
      </c>
    </row>
    <row r="10" spans="1:14" x14ac:dyDescent="0.25">
      <c r="A10" s="3" t="s">
        <v>15</v>
      </c>
      <c r="B10" s="3" t="s">
        <v>16</v>
      </c>
      <c r="C10" s="3">
        <v>1</v>
      </c>
      <c r="D10" s="3">
        <v>2</v>
      </c>
      <c r="E10" s="3">
        <v>3</v>
      </c>
      <c r="F10" s="3">
        <v>4</v>
      </c>
      <c r="G10" s="3">
        <v>5</v>
      </c>
      <c r="H10" s="3">
        <v>6</v>
      </c>
      <c r="I10" s="3">
        <v>7</v>
      </c>
      <c r="J10" s="3">
        <v>8</v>
      </c>
      <c r="K10" s="3" t="s">
        <v>527</v>
      </c>
      <c r="L10" s="3" t="s">
        <v>528</v>
      </c>
      <c r="M10" s="3" t="s">
        <v>529</v>
      </c>
      <c r="N10" s="3" t="s">
        <v>530</v>
      </c>
    </row>
    <row r="11" spans="1:14" x14ac:dyDescent="0.25">
      <c r="A11" s="3"/>
      <c r="B11" s="14" t="s">
        <v>531</v>
      </c>
      <c r="C11" s="86">
        <f>SUM(C12:C27)</f>
        <v>71350</v>
      </c>
      <c r="D11" s="86">
        <f t="shared" ref="D11:F11" si="0">SUM(D12:D27)</f>
        <v>71350</v>
      </c>
      <c r="E11" s="86">
        <f t="shared" si="0"/>
        <v>0</v>
      </c>
      <c r="F11" s="86">
        <f t="shared" si="0"/>
        <v>0</v>
      </c>
      <c r="G11" s="86">
        <f t="shared" ref="G11" si="1">SUM(G12:G27)</f>
        <v>71350</v>
      </c>
      <c r="H11" s="86">
        <f t="shared" ref="H11" si="2">SUM(H12:H27)</f>
        <v>71350</v>
      </c>
      <c r="I11" s="86">
        <f t="shared" ref="I11" si="3">SUM(I12:I27)</f>
        <v>0</v>
      </c>
      <c r="J11" s="86">
        <f t="shared" ref="J11" si="4">SUM(J12:J27)</f>
        <v>0</v>
      </c>
      <c r="K11" s="14">
        <f>G11/C11*100</f>
        <v>100</v>
      </c>
      <c r="L11" s="14">
        <f>H11/D11*100</f>
        <v>100</v>
      </c>
      <c r="M11" s="14"/>
      <c r="N11" s="14"/>
    </row>
    <row r="12" spans="1:14" ht="15.75" x14ac:dyDescent="0.25">
      <c r="A12" s="3">
        <v>1</v>
      </c>
      <c r="B12" s="61" t="s">
        <v>1060</v>
      </c>
      <c r="C12" s="84">
        <f>D12</f>
        <v>43170</v>
      </c>
      <c r="D12" s="84">
        <f>2210+16560+22400+2000</f>
        <v>43170</v>
      </c>
      <c r="E12" s="84"/>
      <c r="F12" s="84"/>
      <c r="G12" s="84">
        <f>H12</f>
        <v>43170</v>
      </c>
      <c r="H12" s="84">
        <f>2210+16560+22400+2000</f>
        <v>43170</v>
      </c>
      <c r="I12" s="84"/>
      <c r="J12" s="84"/>
      <c r="K12" s="4">
        <f>G12/C12*100</f>
        <v>100</v>
      </c>
      <c r="L12" s="4">
        <f>H12/D12*100</f>
        <v>100</v>
      </c>
      <c r="M12" s="4"/>
      <c r="N12" s="4"/>
    </row>
    <row r="13" spans="1:14" ht="15.75" x14ac:dyDescent="0.25">
      <c r="A13" s="3">
        <v>2</v>
      </c>
      <c r="B13" s="61" t="s">
        <v>988</v>
      </c>
      <c r="C13" s="84">
        <f t="shared" ref="C13:C27" si="5">D13</f>
        <v>3830</v>
      </c>
      <c r="D13" s="84">
        <v>3830</v>
      </c>
      <c r="E13" s="84"/>
      <c r="F13" s="84"/>
      <c r="G13" s="84">
        <f t="shared" ref="G13:G27" si="6">H13</f>
        <v>3830</v>
      </c>
      <c r="H13" s="84">
        <v>3830</v>
      </c>
      <c r="I13" s="84"/>
      <c r="J13" s="84"/>
      <c r="K13" s="4">
        <f t="shared" ref="K13:K27" si="7">G13/C13*100</f>
        <v>100</v>
      </c>
      <c r="L13" s="4">
        <f t="shared" ref="L13:L27" si="8">H13/D13*100</f>
        <v>100</v>
      </c>
      <c r="M13" s="4"/>
      <c r="N13" s="4"/>
    </row>
    <row r="14" spans="1:14" ht="15.75" x14ac:dyDescent="0.25">
      <c r="A14" s="3">
        <v>3</v>
      </c>
      <c r="B14" s="61" t="s">
        <v>989</v>
      </c>
      <c r="C14" s="84">
        <f t="shared" si="5"/>
        <v>3025</v>
      </c>
      <c r="D14" s="84">
        <v>3025</v>
      </c>
      <c r="E14" s="84"/>
      <c r="F14" s="84"/>
      <c r="G14" s="84">
        <f t="shared" si="6"/>
        <v>3025</v>
      </c>
      <c r="H14" s="84">
        <v>3025</v>
      </c>
      <c r="I14" s="84"/>
      <c r="J14" s="84"/>
      <c r="K14" s="4">
        <f t="shared" si="7"/>
        <v>100</v>
      </c>
      <c r="L14" s="4">
        <f t="shared" si="8"/>
        <v>100</v>
      </c>
      <c r="M14" s="4"/>
      <c r="N14" s="4"/>
    </row>
    <row r="15" spans="1:14" ht="15.75" x14ac:dyDescent="0.25">
      <c r="A15" s="3">
        <v>4</v>
      </c>
      <c r="B15" s="61" t="s">
        <v>990</v>
      </c>
      <c r="C15" s="84">
        <f t="shared" si="5"/>
        <v>3740</v>
      </c>
      <c r="D15" s="84">
        <v>3740</v>
      </c>
      <c r="E15" s="84"/>
      <c r="F15" s="84"/>
      <c r="G15" s="84">
        <f t="shared" si="6"/>
        <v>3740</v>
      </c>
      <c r="H15" s="84">
        <v>3740</v>
      </c>
      <c r="I15" s="84"/>
      <c r="J15" s="84"/>
      <c r="K15" s="4">
        <f t="shared" si="7"/>
        <v>100</v>
      </c>
      <c r="L15" s="4">
        <f t="shared" si="8"/>
        <v>100</v>
      </c>
      <c r="M15" s="4"/>
      <c r="N15" s="4"/>
    </row>
    <row r="16" spans="1:14" ht="15.75" x14ac:dyDescent="0.25">
      <c r="A16" s="3">
        <v>5</v>
      </c>
      <c r="B16" s="61" t="s">
        <v>991</v>
      </c>
      <c r="C16" s="84">
        <f t="shared" si="5"/>
        <v>3020</v>
      </c>
      <c r="D16" s="84">
        <v>3020</v>
      </c>
      <c r="E16" s="84"/>
      <c r="F16" s="84"/>
      <c r="G16" s="84">
        <f t="shared" si="6"/>
        <v>3020</v>
      </c>
      <c r="H16" s="84">
        <v>3020</v>
      </c>
      <c r="I16" s="84"/>
      <c r="J16" s="84"/>
      <c r="K16" s="4">
        <f t="shared" si="7"/>
        <v>100</v>
      </c>
      <c r="L16" s="4">
        <f t="shared" si="8"/>
        <v>100</v>
      </c>
      <c r="M16" s="4"/>
      <c r="N16" s="4"/>
    </row>
    <row r="17" spans="1:14" ht="15.75" x14ac:dyDescent="0.25">
      <c r="A17" s="3">
        <v>6</v>
      </c>
      <c r="B17" s="61" t="s">
        <v>992</v>
      </c>
      <c r="C17" s="84">
        <f t="shared" si="5"/>
        <v>2665</v>
      </c>
      <c r="D17" s="84">
        <v>2665</v>
      </c>
      <c r="E17" s="84"/>
      <c r="F17" s="84"/>
      <c r="G17" s="84">
        <f t="shared" si="6"/>
        <v>2665</v>
      </c>
      <c r="H17" s="84">
        <v>2665</v>
      </c>
      <c r="I17" s="84"/>
      <c r="J17" s="84"/>
      <c r="K17" s="4">
        <f t="shared" si="7"/>
        <v>100</v>
      </c>
      <c r="L17" s="4">
        <f t="shared" si="8"/>
        <v>100</v>
      </c>
      <c r="M17" s="4"/>
      <c r="N17" s="4"/>
    </row>
    <row r="18" spans="1:14" ht="15.75" x14ac:dyDescent="0.25">
      <c r="A18" s="3">
        <v>7</v>
      </c>
      <c r="B18" s="61" t="s">
        <v>993</v>
      </c>
      <c r="C18" s="84">
        <f t="shared" si="5"/>
        <v>1980</v>
      </c>
      <c r="D18" s="84">
        <v>1980</v>
      </c>
      <c r="E18" s="84"/>
      <c r="F18" s="84"/>
      <c r="G18" s="84">
        <f t="shared" si="6"/>
        <v>1980</v>
      </c>
      <c r="H18" s="84">
        <v>1980</v>
      </c>
      <c r="I18" s="84"/>
      <c r="J18" s="84"/>
      <c r="K18" s="4">
        <f t="shared" si="7"/>
        <v>100</v>
      </c>
      <c r="L18" s="4">
        <f t="shared" si="8"/>
        <v>100</v>
      </c>
      <c r="M18" s="4"/>
      <c r="N18" s="4"/>
    </row>
    <row r="19" spans="1:14" ht="15.75" x14ac:dyDescent="0.25">
      <c r="A19" s="3">
        <v>8</v>
      </c>
      <c r="B19" s="61" t="s">
        <v>994</v>
      </c>
      <c r="C19" s="84">
        <f t="shared" si="5"/>
        <v>225</v>
      </c>
      <c r="D19" s="84">
        <v>225</v>
      </c>
      <c r="E19" s="84"/>
      <c r="F19" s="84"/>
      <c r="G19" s="84">
        <f t="shared" si="6"/>
        <v>225</v>
      </c>
      <c r="H19" s="84">
        <v>225</v>
      </c>
      <c r="I19" s="84"/>
      <c r="J19" s="84"/>
      <c r="K19" s="4">
        <f t="shared" si="7"/>
        <v>100</v>
      </c>
      <c r="L19" s="4">
        <f t="shared" si="8"/>
        <v>100</v>
      </c>
      <c r="M19" s="4"/>
      <c r="N19" s="4"/>
    </row>
    <row r="20" spans="1:14" ht="15.75" x14ac:dyDescent="0.25">
      <c r="A20" s="3">
        <v>9</v>
      </c>
      <c r="B20" s="61" t="s">
        <v>995</v>
      </c>
      <c r="C20" s="84">
        <f t="shared" si="5"/>
        <v>1070</v>
      </c>
      <c r="D20" s="84">
        <v>1070</v>
      </c>
      <c r="E20" s="84"/>
      <c r="F20" s="84"/>
      <c r="G20" s="84">
        <f t="shared" si="6"/>
        <v>1070</v>
      </c>
      <c r="H20" s="84">
        <v>1070</v>
      </c>
      <c r="I20" s="84"/>
      <c r="J20" s="84"/>
      <c r="K20" s="4">
        <f t="shared" si="7"/>
        <v>100</v>
      </c>
      <c r="L20" s="4">
        <f t="shared" si="8"/>
        <v>100</v>
      </c>
      <c r="M20" s="4"/>
      <c r="N20" s="4"/>
    </row>
    <row r="21" spans="1:14" ht="15.75" x14ac:dyDescent="0.25">
      <c r="A21" s="3">
        <v>10</v>
      </c>
      <c r="B21" s="61" t="s">
        <v>996</v>
      </c>
      <c r="C21" s="84">
        <f t="shared" si="5"/>
        <v>1450</v>
      </c>
      <c r="D21" s="84">
        <v>1450</v>
      </c>
      <c r="E21" s="84"/>
      <c r="F21" s="84"/>
      <c r="G21" s="84">
        <f t="shared" si="6"/>
        <v>1450</v>
      </c>
      <c r="H21" s="84">
        <v>1450</v>
      </c>
      <c r="I21" s="84"/>
      <c r="J21" s="84"/>
      <c r="K21" s="4">
        <f t="shared" si="7"/>
        <v>100</v>
      </c>
      <c r="L21" s="4">
        <f t="shared" si="8"/>
        <v>100</v>
      </c>
      <c r="M21" s="4"/>
      <c r="N21" s="4"/>
    </row>
    <row r="22" spans="1:14" ht="15.75" x14ac:dyDescent="0.25">
      <c r="A22" s="3">
        <v>11</v>
      </c>
      <c r="B22" s="61" t="s">
        <v>1132</v>
      </c>
      <c r="C22" s="84">
        <f t="shared" si="5"/>
        <v>690</v>
      </c>
      <c r="D22" s="84">
        <v>690</v>
      </c>
      <c r="E22" s="84"/>
      <c r="F22" s="84"/>
      <c r="G22" s="84">
        <f t="shared" si="6"/>
        <v>690</v>
      </c>
      <c r="H22" s="84">
        <v>690</v>
      </c>
      <c r="I22" s="84"/>
      <c r="J22" s="84"/>
      <c r="K22" s="4">
        <f t="shared" si="7"/>
        <v>100</v>
      </c>
      <c r="L22" s="4">
        <f t="shared" si="8"/>
        <v>100</v>
      </c>
      <c r="M22" s="4"/>
      <c r="N22" s="4"/>
    </row>
    <row r="23" spans="1:14" ht="15.75" x14ac:dyDescent="0.25">
      <c r="A23" s="3">
        <v>12</v>
      </c>
      <c r="B23" s="61" t="s">
        <v>997</v>
      </c>
      <c r="C23" s="84">
        <f t="shared" si="5"/>
        <v>690</v>
      </c>
      <c r="D23" s="84">
        <v>690</v>
      </c>
      <c r="E23" s="84"/>
      <c r="F23" s="84"/>
      <c r="G23" s="84">
        <f t="shared" si="6"/>
        <v>690</v>
      </c>
      <c r="H23" s="84">
        <v>690</v>
      </c>
      <c r="I23" s="84"/>
      <c r="J23" s="84"/>
      <c r="K23" s="4">
        <f t="shared" si="7"/>
        <v>100</v>
      </c>
      <c r="L23" s="4">
        <f t="shared" si="8"/>
        <v>100</v>
      </c>
      <c r="M23" s="4"/>
      <c r="N23" s="4"/>
    </row>
    <row r="24" spans="1:14" ht="15.75" x14ac:dyDescent="0.25">
      <c r="A24" s="3">
        <v>13</v>
      </c>
      <c r="B24" s="61" t="s">
        <v>998</v>
      </c>
      <c r="C24" s="84">
        <f t="shared" si="5"/>
        <v>1675</v>
      </c>
      <c r="D24" s="84">
        <v>1675</v>
      </c>
      <c r="E24" s="84"/>
      <c r="F24" s="84"/>
      <c r="G24" s="84">
        <f t="shared" si="6"/>
        <v>1675</v>
      </c>
      <c r="H24" s="84">
        <v>1675</v>
      </c>
      <c r="I24" s="84"/>
      <c r="J24" s="84"/>
      <c r="K24" s="4">
        <f t="shared" si="7"/>
        <v>100</v>
      </c>
      <c r="L24" s="4">
        <f t="shared" si="8"/>
        <v>100</v>
      </c>
      <c r="M24" s="4"/>
      <c r="N24" s="4"/>
    </row>
    <row r="25" spans="1:14" ht="15.75" x14ac:dyDescent="0.25">
      <c r="A25" s="3">
        <v>14</v>
      </c>
      <c r="B25" s="61" t="s">
        <v>999</v>
      </c>
      <c r="C25" s="84">
        <f t="shared" si="5"/>
        <v>1655</v>
      </c>
      <c r="D25" s="84">
        <v>1655</v>
      </c>
      <c r="E25" s="84"/>
      <c r="F25" s="84"/>
      <c r="G25" s="84">
        <f t="shared" si="6"/>
        <v>1655</v>
      </c>
      <c r="H25" s="84">
        <v>1655</v>
      </c>
      <c r="I25" s="84"/>
      <c r="J25" s="84"/>
      <c r="K25" s="4">
        <f t="shared" si="7"/>
        <v>100</v>
      </c>
      <c r="L25" s="4">
        <f t="shared" si="8"/>
        <v>100</v>
      </c>
      <c r="M25" s="4"/>
      <c r="N25" s="4"/>
    </row>
    <row r="26" spans="1:14" ht="15.75" x14ac:dyDescent="0.25">
      <c r="A26" s="3">
        <v>15</v>
      </c>
      <c r="B26" s="61" t="s">
        <v>1000</v>
      </c>
      <c r="C26" s="84">
        <f t="shared" si="5"/>
        <v>1835</v>
      </c>
      <c r="D26" s="84">
        <v>1835</v>
      </c>
      <c r="E26" s="84"/>
      <c r="F26" s="84"/>
      <c r="G26" s="84">
        <f t="shared" si="6"/>
        <v>1835</v>
      </c>
      <c r="H26" s="84">
        <v>1835</v>
      </c>
      <c r="I26" s="84"/>
      <c r="J26" s="84"/>
      <c r="K26" s="4">
        <f t="shared" si="7"/>
        <v>100</v>
      </c>
      <c r="L26" s="4">
        <f t="shared" si="8"/>
        <v>100</v>
      </c>
      <c r="M26" s="4"/>
      <c r="N26" s="4"/>
    </row>
    <row r="27" spans="1:14" ht="15.75" x14ac:dyDescent="0.25">
      <c r="A27" s="3">
        <v>16</v>
      </c>
      <c r="B27" s="61" t="s">
        <v>1001</v>
      </c>
      <c r="C27" s="84">
        <f t="shared" si="5"/>
        <v>630</v>
      </c>
      <c r="D27" s="84">
        <v>630</v>
      </c>
      <c r="E27" s="84"/>
      <c r="F27" s="84"/>
      <c r="G27" s="84">
        <f t="shared" si="6"/>
        <v>630</v>
      </c>
      <c r="H27" s="84">
        <v>630</v>
      </c>
      <c r="I27" s="84"/>
      <c r="J27" s="84"/>
      <c r="K27" s="4">
        <f t="shared" si="7"/>
        <v>100</v>
      </c>
      <c r="L27" s="4">
        <f t="shared" si="8"/>
        <v>100</v>
      </c>
      <c r="M27" s="4"/>
      <c r="N27" s="4"/>
    </row>
    <row r="29" spans="1:14" x14ac:dyDescent="0.25">
      <c r="A29" s="15" t="s">
        <v>534</v>
      </c>
      <c r="C29" s="85"/>
    </row>
    <row r="30" spans="1:14" s="16" customFormat="1" x14ac:dyDescent="0.25">
      <c r="A30" s="190" t="s">
        <v>535</v>
      </c>
      <c r="B30" s="190"/>
      <c r="C30" s="190"/>
      <c r="D30" s="190"/>
      <c r="E30" s="190"/>
      <c r="F30" s="190"/>
      <c r="G30" s="190"/>
      <c r="H30" s="190"/>
      <c r="I30" s="190"/>
      <c r="J30" s="190"/>
      <c r="K30" s="190"/>
      <c r="L30" s="190"/>
      <c r="M30" s="190"/>
      <c r="N30" s="190"/>
    </row>
    <row r="31" spans="1:14" s="16" customFormat="1" x14ac:dyDescent="0.25">
      <c r="A31" s="214" t="s">
        <v>533</v>
      </c>
      <c r="B31" s="214"/>
      <c r="C31" s="214"/>
      <c r="D31" s="214"/>
      <c r="E31" s="214"/>
      <c r="F31" s="214"/>
      <c r="G31" s="214"/>
      <c r="H31" s="214"/>
      <c r="I31" s="214"/>
      <c r="J31" s="214"/>
      <c r="K31" s="214"/>
      <c r="L31" s="214"/>
      <c r="M31" s="214"/>
      <c r="N31" s="214"/>
    </row>
  </sheetData>
  <mergeCells count="19">
    <mergeCell ref="A1:N1"/>
    <mergeCell ref="A2:N2"/>
    <mergeCell ref="L6:N6"/>
    <mergeCell ref="L8:N8"/>
    <mergeCell ref="A7:A9"/>
    <mergeCell ref="B7:B9"/>
    <mergeCell ref="C7:F7"/>
    <mergeCell ref="G7:J7"/>
    <mergeCell ref="K7:N7"/>
    <mergeCell ref="C8:C9"/>
    <mergeCell ref="D8:F8"/>
    <mergeCell ref="G8:G9"/>
    <mergeCell ref="H8:J8"/>
    <mergeCell ref="K8:K9"/>
    <mergeCell ref="A5:N5"/>
    <mergeCell ref="A3:N3"/>
    <mergeCell ref="A4:N4"/>
    <mergeCell ref="A30:N30"/>
    <mergeCell ref="A31:N31"/>
  </mergeCells>
  <printOptions horizontalCentered="1"/>
  <pageMargins left="0.36811023599999998" right="0.25" top="0.15748031496063" bottom="0.15748031496063" header="0.31496062992126" footer="0.31496062992126"/>
  <pageSetup paperSize="9"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O72"/>
  <sheetViews>
    <sheetView workbookViewId="0">
      <selection activeCell="J8" sqref="J8:J15"/>
    </sheetView>
  </sheetViews>
  <sheetFormatPr defaultColWidth="9.140625" defaultRowHeight="14.25" customHeight="1" x14ac:dyDescent="0.25"/>
  <cols>
    <col min="1" max="1" width="6.140625" style="1" customWidth="1"/>
    <col min="2" max="2" width="29.42578125" style="1" customWidth="1"/>
    <col min="3" max="3" width="13.7109375" style="1" customWidth="1"/>
    <col min="4" max="4" width="10.7109375" style="1" customWidth="1"/>
    <col min="5" max="5" width="11.140625" style="1" customWidth="1"/>
    <col min="6" max="6" width="10" style="1" customWidth="1"/>
    <col min="7" max="7" width="10.85546875" style="1" customWidth="1"/>
    <col min="8" max="8" width="10.42578125" style="1" customWidth="1"/>
    <col min="9" max="9" width="10.5703125" style="1" customWidth="1"/>
    <col min="10" max="10" width="10.7109375" style="1" customWidth="1"/>
    <col min="11" max="11" width="11.140625" style="1" customWidth="1"/>
    <col min="12" max="16384" width="9.140625" style="1"/>
  </cols>
  <sheetData>
    <row r="1" spans="1:15" ht="14.25" customHeight="1" x14ac:dyDescent="0.25">
      <c r="B1" s="88"/>
      <c r="C1" s="88"/>
      <c r="D1" s="88"/>
      <c r="E1" s="88"/>
      <c r="F1" s="88"/>
      <c r="G1" s="88"/>
      <c r="H1" s="88"/>
      <c r="I1" s="88"/>
      <c r="J1" s="188" t="s">
        <v>354</v>
      </c>
      <c r="K1" s="188"/>
      <c r="L1" s="188"/>
      <c r="M1" s="188"/>
      <c r="N1" s="88"/>
      <c r="O1" s="88"/>
    </row>
    <row r="2" spans="1:15" ht="18.75" x14ac:dyDescent="0.25">
      <c r="A2" s="182" t="s">
        <v>1151</v>
      </c>
      <c r="B2" s="182"/>
      <c r="C2" s="182"/>
      <c r="D2" s="182"/>
      <c r="E2" s="182"/>
      <c r="F2" s="182"/>
      <c r="G2" s="182"/>
      <c r="H2" s="182"/>
      <c r="I2" s="182"/>
      <c r="J2" s="182"/>
      <c r="K2" s="182"/>
      <c r="L2" s="182"/>
      <c r="M2" s="182"/>
      <c r="N2" s="87"/>
      <c r="O2" s="87"/>
    </row>
    <row r="3" spans="1:15" ht="18.75" x14ac:dyDescent="0.25">
      <c r="A3" s="217" t="s">
        <v>1156</v>
      </c>
      <c r="B3" s="217"/>
      <c r="C3" s="217"/>
      <c r="D3" s="217"/>
      <c r="E3" s="217"/>
      <c r="F3" s="217"/>
      <c r="G3" s="217"/>
      <c r="H3" s="217"/>
      <c r="I3" s="217"/>
      <c r="J3" s="217"/>
      <c r="K3" s="217"/>
      <c r="L3" s="217"/>
      <c r="M3" s="217"/>
      <c r="N3" s="87"/>
      <c r="O3" s="87"/>
    </row>
    <row r="4" spans="1:15" ht="18.75" hidden="1" x14ac:dyDescent="0.25">
      <c r="A4" s="217" t="s">
        <v>1152</v>
      </c>
      <c r="B4" s="217"/>
      <c r="C4" s="217"/>
      <c r="D4" s="217"/>
      <c r="E4" s="217"/>
      <c r="F4" s="217"/>
      <c r="G4" s="217"/>
      <c r="H4" s="217"/>
      <c r="I4" s="217"/>
      <c r="J4" s="217"/>
      <c r="K4" s="217"/>
      <c r="L4" s="217"/>
      <c r="M4" s="217"/>
      <c r="N4" s="87"/>
      <c r="O4" s="87"/>
    </row>
    <row r="5" spans="1:15" ht="18.75" hidden="1" customHeight="1" x14ac:dyDescent="0.25">
      <c r="A5" s="217" t="s">
        <v>1152</v>
      </c>
      <c r="B5" s="217"/>
      <c r="C5" s="217"/>
      <c r="D5" s="217"/>
      <c r="E5" s="217"/>
      <c r="F5" s="217"/>
      <c r="G5" s="217"/>
      <c r="H5" s="217"/>
      <c r="I5" s="217"/>
      <c r="J5" s="217"/>
      <c r="K5" s="217"/>
      <c r="L5" s="217"/>
      <c r="M5" s="217"/>
      <c r="N5" s="158"/>
      <c r="O5" s="88"/>
    </row>
    <row r="6" spans="1:15" ht="14.25" customHeight="1" x14ac:dyDescent="0.25">
      <c r="J6" s="189" t="s">
        <v>56</v>
      </c>
      <c r="K6" s="189"/>
      <c r="L6" s="189"/>
      <c r="M6" s="189"/>
    </row>
    <row r="7" spans="1:15" s="146" customFormat="1" ht="23.25" customHeight="1" x14ac:dyDescent="0.25">
      <c r="A7" s="215" t="s">
        <v>1061</v>
      </c>
      <c r="B7" s="215" t="s">
        <v>1062</v>
      </c>
      <c r="C7" s="215" t="s">
        <v>1063</v>
      </c>
      <c r="D7" s="215" t="s">
        <v>1134</v>
      </c>
      <c r="E7" s="216" t="s">
        <v>1064</v>
      </c>
      <c r="F7" s="216"/>
      <c r="G7" s="216"/>
      <c r="H7" s="216"/>
      <c r="I7" s="216"/>
      <c r="J7" s="216"/>
      <c r="K7" s="216"/>
      <c r="L7" s="215" t="s">
        <v>1135</v>
      </c>
      <c r="M7" s="215" t="s">
        <v>1136</v>
      </c>
      <c r="N7" s="145"/>
      <c r="O7" s="145"/>
    </row>
    <row r="8" spans="1:15" s="146" customFormat="1" ht="14.25" customHeight="1" x14ac:dyDescent="0.25">
      <c r="A8" s="216"/>
      <c r="B8" s="216"/>
      <c r="C8" s="216"/>
      <c r="D8" s="216"/>
      <c r="E8" s="215" t="s">
        <v>1133</v>
      </c>
      <c r="F8" s="215" t="s">
        <v>1065</v>
      </c>
      <c r="G8" s="215" t="s">
        <v>1066</v>
      </c>
      <c r="H8" s="215" t="s">
        <v>1067</v>
      </c>
      <c r="I8" s="215" t="s">
        <v>1068</v>
      </c>
      <c r="J8" s="215" t="s">
        <v>1069</v>
      </c>
      <c r="K8" s="215" t="s">
        <v>1070</v>
      </c>
      <c r="L8" s="216"/>
      <c r="M8" s="216"/>
      <c r="N8" s="145"/>
      <c r="O8" s="145"/>
    </row>
    <row r="9" spans="1:15" s="146" customFormat="1" ht="14.25" customHeight="1" x14ac:dyDescent="0.25">
      <c r="A9" s="216"/>
      <c r="B9" s="216"/>
      <c r="C9" s="216"/>
      <c r="D9" s="216"/>
      <c r="E9" s="216"/>
      <c r="F9" s="216"/>
      <c r="G9" s="216"/>
      <c r="H9" s="216"/>
      <c r="I9" s="216"/>
      <c r="J9" s="215"/>
      <c r="K9" s="216"/>
      <c r="L9" s="216"/>
      <c r="M9" s="216"/>
      <c r="N9" s="145"/>
      <c r="O9" s="145"/>
    </row>
    <row r="10" spans="1:15" s="146" customFormat="1" ht="14.25" customHeight="1" x14ac:dyDescent="0.25">
      <c r="A10" s="216"/>
      <c r="B10" s="216"/>
      <c r="C10" s="216"/>
      <c r="D10" s="216"/>
      <c r="E10" s="216"/>
      <c r="F10" s="216"/>
      <c r="G10" s="216"/>
      <c r="H10" s="216"/>
      <c r="I10" s="216"/>
      <c r="J10" s="215"/>
      <c r="K10" s="216"/>
      <c r="L10" s="216"/>
      <c r="M10" s="216"/>
      <c r="N10" s="145"/>
      <c r="O10" s="145"/>
    </row>
    <row r="11" spans="1:15" s="146" customFormat="1" ht="14.25" customHeight="1" x14ac:dyDescent="0.25">
      <c r="A11" s="216"/>
      <c r="B11" s="216"/>
      <c r="C11" s="216"/>
      <c r="D11" s="216"/>
      <c r="E11" s="216"/>
      <c r="F11" s="216"/>
      <c r="G11" s="216"/>
      <c r="H11" s="216"/>
      <c r="I11" s="216"/>
      <c r="J11" s="215"/>
      <c r="K11" s="216"/>
      <c r="L11" s="216"/>
      <c r="M11" s="216"/>
      <c r="N11" s="145"/>
      <c r="O11" s="145"/>
    </row>
    <row r="12" spans="1:15" s="146" customFormat="1" ht="14.25" customHeight="1" x14ac:dyDescent="0.25">
      <c r="A12" s="216"/>
      <c r="B12" s="216"/>
      <c r="C12" s="216"/>
      <c r="D12" s="216"/>
      <c r="E12" s="216"/>
      <c r="F12" s="216"/>
      <c r="G12" s="216"/>
      <c r="H12" s="216"/>
      <c r="I12" s="216"/>
      <c r="J12" s="215"/>
      <c r="K12" s="216"/>
      <c r="L12" s="216"/>
      <c r="M12" s="216"/>
      <c r="N12" s="145"/>
      <c r="O12" s="145"/>
    </row>
    <row r="13" spans="1:15" s="146" customFormat="1" ht="14.25" customHeight="1" x14ac:dyDescent="0.25">
      <c r="A13" s="216"/>
      <c r="B13" s="216"/>
      <c r="C13" s="216"/>
      <c r="D13" s="216"/>
      <c r="E13" s="216"/>
      <c r="F13" s="216"/>
      <c r="G13" s="216"/>
      <c r="H13" s="216"/>
      <c r="I13" s="216"/>
      <c r="J13" s="215"/>
      <c r="K13" s="216"/>
      <c r="L13" s="216"/>
      <c r="M13" s="216"/>
      <c r="N13" s="145"/>
      <c r="O13" s="145"/>
    </row>
    <row r="14" spans="1:15" s="146" customFormat="1" ht="14.25" customHeight="1" x14ac:dyDescent="0.25">
      <c r="A14" s="216"/>
      <c r="B14" s="216"/>
      <c r="C14" s="216"/>
      <c r="D14" s="216"/>
      <c r="E14" s="216"/>
      <c r="F14" s="216"/>
      <c r="G14" s="216"/>
      <c r="H14" s="216"/>
      <c r="I14" s="216"/>
      <c r="J14" s="215"/>
      <c r="K14" s="216"/>
      <c r="L14" s="216"/>
      <c r="M14" s="216"/>
      <c r="N14" s="145"/>
      <c r="O14" s="145"/>
    </row>
    <row r="15" spans="1:15" s="146" customFormat="1" ht="12.75" customHeight="1" x14ac:dyDescent="0.25">
      <c r="A15" s="216"/>
      <c r="B15" s="216"/>
      <c r="C15" s="216"/>
      <c r="D15" s="216"/>
      <c r="E15" s="216"/>
      <c r="F15" s="216"/>
      <c r="G15" s="216"/>
      <c r="H15" s="216"/>
      <c r="I15" s="216"/>
      <c r="J15" s="215"/>
      <c r="K15" s="216"/>
      <c r="L15" s="216"/>
      <c r="M15" s="216"/>
      <c r="N15" s="145"/>
      <c r="O15" s="145"/>
    </row>
    <row r="16" spans="1:15" s="146" customFormat="1" ht="20.100000000000001" customHeight="1" x14ac:dyDescent="0.25">
      <c r="A16" s="153" t="s">
        <v>15</v>
      </c>
      <c r="B16" s="154" t="s">
        <v>16</v>
      </c>
      <c r="C16" s="155" t="s">
        <v>1008</v>
      </c>
      <c r="D16" s="155" t="s">
        <v>1009</v>
      </c>
      <c r="E16" s="155" t="s">
        <v>1010</v>
      </c>
      <c r="F16" s="155" t="s">
        <v>1011</v>
      </c>
      <c r="G16" s="155" t="s">
        <v>1012</v>
      </c>
      <c r="H16" s="155" t="s">
        <v>1013</v>
      </c>
      <c r="I16" s="155" t="s">
        <v>1014</v>
      </c>
      <c r="J16" s="155" t="s">
        <v>1015</v>
      </c>
      <c r="K16" s="155" t="s">
        <v>1016</v>
      </c>
      <c r="L16" s="155" t="s">
        <v>1017</v>
      </c>
      <c r="M16" s="155" t="s">
        <v>1018</v>
      </c>
      <c r="N16" s="145"/>
      <c r="O16" s="145"/>
    </row>
    <row r="17" spans="1:15" s="146" customFormat="1" ht="20.100000000000001" customHeight="1" x14ac:dyDescent="0.25">
      <c r="A17" s="142"/>
      <c r="B17" s="143" t="s">
        <v>1071</v>
      </c>
      <c r="C17" s="144">
        <f t="shared" ref="C17:K17" si="0">SUM(C18:C33)</f>
        <v>68635</v>
      </c>
      <c r="D17" s="144">
        <f t="shared" si="0"/>
        <v>68635</v>
      </c>
      <c r="E17" s="144">
        <f t="shared" si="0"/>
        <v>26880</v>
      </c>
      <c r="F17" s="156">
        <f t="shared" si="0"/>
        <v>0</v>
      </c>
      <c r="G17" s="144">
        <f t="shared" si="0"/>
        <v>12000</v>
      </c>
      <c r="H17" s="144">
        <f t="shared" si="0"/>
        <v>1785</v>
      </c>
      <c r="I17" s="144">
        <f t="shared" si="0"/>
        <v>22720</v>
      </c>
      <c r="J17" s="144">
        <f t="shared" si="0"/>
        <v>2750</v>
      </c>
      <c r="K17" s="144">
        <f t="shared" si="0"/>
        <v>2500</v>
      </c>
      <c r="L17" s="144"/>
      <c r="M17" s="144"/>
      <c r="N17" s="145"/>
      <c r="O17" s="145"/>
    </row>
    <row r="18" spans="1:15" s="146" customFormat="1" ht="20.100000000000001" customHeight="1" x14ac:dyDescent="0.25">
      <c r="A18" s="147">
        <v>1</v>
      </c>
      <c r="B18" s="148" t="s">
        <v>987</v>
      </c>
      <c r="C18" s="149">
        <f>D18</f>
        <v>63830</v>
      </c>
      <c r="D18" s="149">
        <f>SUM(E18:K18)</f>
        <v>63830</v>
      </c>
      <c r="E18" s="149">
        <v>26880</v>
      </c>
      <c r="F18" s="149"/>
      <c r="G18" s="149">
        <v>12000</v>
      </c>
      <c r="H18" s="149">
        <v>1785</v>
      </c>
      <c r="I18" s="149">
        <v>20795</v>
      </c>
      <c r="J18" s="149">
        <v>1140</v>
      </c>
      <c r="K18" s="149">
        <v>1230</v>
      </c>
      <c r="L18" s="149"/>
      <c r="M18" s="149"/>
      <c r="N18" s="145"/>
      <c r="O18" s="145"/>
    </row>
    <row r="19" spans="1:15" s="146" customFormat="1" ht="20.100000000000001" customHeight="1" x14ac:dyDescent="0.25">
      <c r="A19" s="147">
        <f>A18+1</f>
        <v>2</v>
      </c>
      <c r="B19" s="148" t="s">
        <v>988</v>
      </c>
      <c r="C19" s="149">
        <f t="shared" ref="C19:C33" si="1">D19</f>
        <v>480</v>
      </c>
      <c r="D19" s="149">
        <f t="shared" ref="D19:D33" si="2">SUM(E19:K19)</f>
        <v>480</v>
      </c>
      <c r="E19" s="149"/>
      <c r="F19" s="149"/>
      <c r="G19" s="149"/>
      <c r="H19" s="149"/>
      <c r="I19" s="149">
        <v>230</v>
      </c>
      <c r="J19" s="149">
        <v>170</v>
      </c>
      <c r="K19" s="149">
        <v>80</v>
      </c>
      <c r="L19" s="149"/>
      <c r="M19" s="149"/>
      <c r="N19" s="145"/>
      <c r="O19" s="145"/>
    </row>
    <row r="20" spans="1:15" s="146" customFormat="1" ht="20.100000000000001" customHeight="1" x14ac:dyDescent="0.25">
      <c r="A20" s="147">
        <f t="shared" ref="A20:A33" si="3">A19+1</f>
        <v>3</v>
      </c>
      <c r="B20" s="148" t="s">
        <v>989</v>
      </c>
      <c r="C20" s="149">
        <f t="shared" si="1"/>
        <v>365</v>
      </c>
      <c r="D20" s="149">
        <f t="shared" si="2"/>
        <v>365</v>
      </c>
      <c r="E20" s="149"/>
      <c r="F20" s="149"/>
      <c r="G20" s="149"/>
      <c r="H20" s="149"/>
      <c r="I20" s="149">
        <v>60</v>
      </c>
      <c r="J20" s="149">
        <v>205</v>
      </c>
      <c r="K20" s="149">
        <v>100</v>
      </c>
      <c r="L20" s="149"/>
      <c r="M20" s="149"/>
      <c r="N20" s="145"/>
      <c r="O20" s="145"/>
    </row>
    <row r="21" spans="1:15" s="146" customFormat="1" ht="20.100000000000001" customHeight="1" x14ac:dyDescent="0.25">
      <c r="A21" s="147">
        <f t="shared" si="3"/>
        <v>4</v>
      </c>
      <c r="B21" s="148" t="s">
        <v>990</v>
      </c>
      <c r="C21" s="149">
        <f t="shared" si="1"/>
        <v>590</v>
      </c>
      <c r="D21" s="149">
        <f t="shared" si="2"/>
        <v>590</v>
      </c>
      <c r="E21" s="149"/>
      <c r="F21" s="149"/>
      <c r="G21" s="149"/>
      <c r="H21" s="149"/>
      <c r="I21" s="149">
        <v>240</v>
      </c>
      <c r="J21" s="149">
        <v>230</v>
      </c>
      <c r="K21" s="149">
        <v>120</v>
      </c>
      <c r="L21" s="149"/>
      <c r="M21" s="149"/>
      <c r="N21" s="145"/>
      <c r="O21" s="145"/>
    </row>
    <row r="22" spans="1:15" s="146" customFormat="1" ht="20.100000000000001" customHeight="1" x14ac:dyDescent="0.25">
      <c r="A22" s="147">
        <f t="shared" si="3"/>
        <v>5</v>
      </c>
      <c r="B22" s="148" t="s">
        <v>991</v>
      </c>
      <c r="C22" s="149">
        <f t="shared" si="1"/>
        <v>610</v>
      </c>
      <c r="D22" s="149">
        <f t="shared" si="2"/>
        <v>610</v>
      </c>
      <c r="E22" s="149"/>
      <c r="F22" s="149"/>
      <c r="G22" s="149"/>
      <c r="H22" s="149"/>
      <c r="I22" s="149">
        <v>340</v>
      </c>
      <c r="J22" s="149">
        <v>160</v>
      </c>
      <c r="K22" s="149">
        <v>110</v>
      </c>
      <c r="L22" s="149"/>
      <c r="M22" s="149"/>
      <c r="N22" s="145"/>
      <c r="O22" s="145"/>
    </row>
    <row r="23" spans="1:15" s="146" customFormat="1" ht="20.100000000000001" customHeight="1" x14ac:dyDescent="0.25">
      <c r="A23" s="147">
        <f t="shared" si="3"/>
        <v>6</v>
      </c>
      <c r="B23" s="148" t="s">
        <v>992</v>
      </c>
      <c r="C23" s="149">
        <f t="shared" si="1"/>
        <v>460</v>
      </c>
      <c r="D23" s="149">
        <f t="shared" si="2"/>
        <v>460</v>
      </c>
      <c r="E23" s="149"/>
      <c r="F23" s="149"/>
      <c r="G23" s="149"/>
      <c r="H23" s="149"/>
      <c r="I23" s="149">
        <v>240</v>
      </c>
      <c r="J23" s="149">
        <v>110</v>
      </c>
      <c r="K23" s="149">
        <v>110</v>
      </c>
      <c r="L23" s="149"/>
      <c r="M23" s="149"/>
      <c r="N23" s="145"/>
      <c r="O23" s="145"/>
    </row>
    <row r="24" spans="1:15" s="146" customFormat="1" ht="20.100000000000001" customHeight="1" x14ac:dyDescent="0.25">
      <c r="A24" s="147">
        <f t="shared" si="3"/>
        <v>7</v>
      </c>
      <c r="B24" s="148" t="s">
        <v>993</v>
      </c>
      <c r="C24" s="149">
        <f t="shared" si="1"/>
        <v>320</v>
      </c>
      <c r="D24" s="149">
        <f t="shared" si="2"/>
        <v>320</v>
      </c>
      <c r="E24" s="149"/>
      <c r="F24" s="149"/>
      <c r="G24" s="149"/>
      <c r="H24" s="149"/>
      <c r="I24" s="149">
        <v>140</v>
      </c>
      <c r="J24" s="149">
        <v>110</v>
      </c>
      <c r="K24" s="149">
        <v>70</v>
      </c>
      <c r="L24" s="149"/>
      <c r="M24" s="149"/>
      <c r="N24" s="145"/>
      <c r="O24" s="145"/>
    </row>
    <row r="25" spans="1:15" s="146" customFormat="1" ht="20.100000000000001" customHeight="1" x14ac:dyDescent="0.25">
      <c r="A25" s="147">
        <f t="shared" si="3"/>
        <v>8</v>
      </c>
      <c r="B25" s="148" t="s">
        <v>994</v>
      </c>
      <c r="C25" s="149">
        <f t="shared" si="1"/>
        <v>60</v>
      </c>
      <c r="D25" s="149">
        <f t="shared" si="2"/>
        <v>60</v>
      </c>
      <c r="E25" s="149"/>
      <c r="F25" s="149"/>
      <c r="G25" s="149"/>
      <c r="H25" s="149"/>
      <c r="I25" s="149">
        <v>15</v>
      </c>
      <c r="J25" s="149">
        <v>25</v>
      </c>
      <c r="K25" s="149">
        <v>20</v>
      </c>
      <c r="L25" s="149"/>
      <c r="M25" s="149"/>
      <c r="N25" s="145"/>
      <c r="O25" s="145"/>
    </row>
    <row r="26" spans="1:15" s="146" customFormat="1" ht="20.100000000000001" customHeight="1" x14ac:dyDescent="0.25">
      <c r="A26" s="147">
        <f t="shared" si="3"/>
        <v>9</v>
      </c>
      <c r="B26" s="148" t="s">
        <v>995</v>
      </c>
      <c r="C26" s="149">
        <f t="shared" si="1"/>
        <v>260</v>
      </c>
      <c r="D26" s="149">
        <f t="shared" si="2"/>
        <v>260</v>
      </c>
      <c r="E26" s="149"/>
      <c r="F26" s="149"/>
      <c r="G26" s="149"/>
      <c r="H26" s="149"/>
      <c r="I26" s="149">
        <v>140</v>
      </c>
      <c r="J26" s="149">
        <v>60</v>
      </c>
      <c r="K26" s="149">
        <v>60</v>
      </c>
      <c r="L26" s="149"/>
      <c r="M26" s="149"/>
      <c r="N26" s="145"/>
      <c r="O26" s="145"/>
    </row>
    <row r="27" spans="1:15" s="146" customFormat="1" ht="20.100000000000001" customHeight="1" x14ac:dyDescent="0.25">
      <c r="A27" s="147">
        <f t="shared" si="3"/>
        <v>10</v>
      </c>
      <c r="B27" s="148" t="s">
        <v>996</v>
      </c>
      <c r="C27" s="149">
        <f t="shared" si="1"/>
        <v>210</v>
      </c>
      <c r="D27" s="149">
        <f t="shared" si="2"/>
        <v>210</v>
      </c>
      <c r="E27" s="149"/>
      <c r="F27" s="149"/>
      <c r="G27" s="149"/>
      <c r="H27" s="149"/>
      <c r="I27" s="149">
        <v>40</v>
      </c>
      <c r="J27" s="149">
        <v>80</v>
      </c>
      <c r="K27" s="149">
        <v>90</v>
      </c>
      <c r="L27" s="149"/>
      <c r="M27" s="149"/>
      <c r="N27" s="145"/>
      <c r="O27" s="145"/>
    </row>
    <row r="28" spans="1:15" s="146" customFormat="1" ht="20.100000000000001" customHeight="1" x14ac:dyDescent="0.25">
      <c r="A28" s="147">
        <f t="shared" si="3"/>
        <v>11</v>
      </c>
      <c r="B28" s="148" t="s">
        <v>1057</v>
      </c>
      <c r="C28" s="149">
        <f t="shared" si="1"/>
        <v>180</v>
      </c>
      <c r="D28" s="149">
        <f t="shared" si="2"/>
        <v>180</v>
      </c>
      <c r="E28" s="149"/>
      <c r="F28" s="149"/>
      <c r="G28" s="149"/>
      <c r="H28" s="149"/>
      <c r="I28" s="149">
        <v>40</v>
      </c>
      <c r="J28" s="149">
        <v>30</v>
      </c>
      <c r="K28" s="149">
        <v>110</v>
      </c>
      <c r="L28" s="149"/>
      <c r="M28" s="149"/>
      <c r="N28" s="145"/>
      <c r="O28" s="145"/>
    </row>
    <row r="29" spans="1:15" s="146" customFormat="1" ht="20.100000000000001" customHeight="1" x14ac:dyDescent="0.25">
      <c r="A29" s="147">
        <f t="shared" si="3"/>
        <v>12</v>
      </c>
      <c r="B29" s="148" t="s">
        <v>997</v>
      </c>
      <c r="C29" s="149">
        <f t="shared" si="1"/>
        <v>160</v>
      </c>
      <c r="D29" s="149">
        <f t="shared" si="2"/>
        <v>160</v>
      </c>
      <c r="E29" s="149"/>
      <c r="F29" s="149"/>
      <c r="G29" s="149"/>
      <c r="H29" s="149"/>
      <c r="I29" s="149">
        <v>40</v>
      </c>
      <c r="J29" s="149">
        <v>50</v>
      </c>
      <c r="K29" s="149">
        <v>70</v>
      </c>
      <c r="L29" s="149"/>
      <c r="M29" s="149"/>
      <c r="N29" s="145"/>
      <c r="O29" s="145"/>
    </row>
    <row r="30" spans="1:15" s="146" customFormat="1" ht="20.100000000000001" customHeight="1" x14ac:dyDescent="0.25">
      <c r="A30" s="147">
        <f t="shared" si="3"/>
        <v>13</v>
      </c>
      <c r="B30" s="148" t="s">
        <v>998</v>
      </c>
      <c r="C30" s="149">
        <f t="shared" si="1"/>
        <v>280</v>
      </c>
      <c r="D30" s="149">
        <f t="shared" si="2"/>
        <v>280</v>
      </c>
      <c r="E30" s="149"/>
      <c r="F30" s="149"/>
      <c r="G30" s="149"/>
      <c r="H30" s="149"/>
      <c r="I30" s="149">
        <v>80</v>
      </c>
      <c r="J30" s="149">
        <v>80</v>
      </c>
      <c r="K30" s="149">
        <v>120</v>
      </c>
      <c r="L30" s="149"/>
      <c r="M30" s="149"/>
      <c r="N30" s="145"/>
      <c r="O30" s="145"/>
    </row>
    <row r="31" spans="1:15" s="146" customFormat="1" ht="20.100000000000001" customHeight="1" x14ac:dyDescent="0.25">
      <c r="A31" s="147">
        <f t="shared" si="3"/>
        <v>14</v>
      </c>
      <c r="B31" s="148" t="s">
        <v>999</v>
      </c>
      <c r="C31" s="149">
        <f t="shared" si="1"/>
        <v>330</v>
      </c>
      <c r="D31" s="149">
        <f t="shared" si="2"/>
        <v>330</v>
      </c>
      <c r="E31" s="149"/>
      <c r="F31" s="149"/>
      <c r="G31" s="149"/>
      <c r="H31" s="149"/>
      <c r="I31" s="149">
        <v>140</v>
      </c>
      <c r="J31" s="149">
        <v>90</v>
      </c>
      <c r="K31" s="149">
        <v>100</v>
      </c>
      <c r="L31" s="149"/>
      <c r="M31" s="149"/>
      <c r="N31" s="145"/>
      <c r="O31" s="145"/>
    </row>
    <row r="32" spans="1:15" s="146" customFormat="1" ht="20.100000000000001" customHeight="1" x14ac:dyDescent="0.25">
      <c r="A32" s="147">
        <f t="shared" si="3"/>
        <v>15</v>
      </c>
      <c r="B32" s="148" t="s">
        <v>1000</v>
      </c>
      <c r="C32" s="149">
        <f t="shared" si="1"/>
        <v>380</v>
      </c>
      <c r="D32" s="149">
        <f t="shared" si="2"/>
        <v>380</v>
      </c>
      <c r="E32" s="149"/>
      <c r="F32" s="149"/>
      <c r="G32" s="149"/>
      <c r="H32" s="149"/>
      <c r="I32" s="149">
        <v>110</v>
      </c>
      <c r="J32" s="149">
        <v>190</v>
      </c>
      <c r="K32" s="149">
        <v>80</v>
      </c>
      <c r="L32" s="149"/>
      <c r="M32" s="149"/>
      <c r="N32" s="145"/>
      <c r="O32" s="145"/>
    </row>
    <row r="33" spans="1:15" s="146" customFormat="1" ht="20.100000000000001" customHeight="1" x14ac:dyDescent="0.25">
      <c r="A33" s="150">
        <f t="shared" si="3"/>
        <v>16</v>
      </c>
      <c r="B33" s="151" t="s">
        <v>1001</v>
      </c>
      <c r="C33" s="152">
        <f t="shared" si="1"/>
        <v>120</v>
      </c>
      <c r="D33" s="152">
        <f t="shared" si="2"/>
        <v>120</v>
      </c>
      <c r="E33" s="152"/>
      <c r="F33" s="152"/>
      <c r="G33" s="152"/>
      <c r="H33" s="152"/>
      <c r="I33" s="152">
        <v>70</v>
      </c>
      <c r="J33" s="152">
        <v>20</v>
      </c>
      <c r="K33" s="152">
        <v>30</v>
      </c>
      <c r="L33" s="152"/>
      <c r="M33" s="152"/>
      <c r="N33" s="145"/>
      <c r="O33" s="145"/>
    </row>
    <row r="34" spans="1:15" ht="14.25" customHeight="1" x14ac:dyDescent="0.25">
      <c r="M34" s="82"/>
      <c r="N34" s="82"/>
      <c r="O34" s="82"/>
    </row>
    <row r="35" spans="1:15" ht="14.25" customHeight="1" x14ac:dyDescent="0.25">
      <c r="M35" s="82"/>
      <c r="N35" s="82"/>
      <c r="O35" s="82"/>
    </row>
    <row r="36" spans="1:15" ht="14.25" customHeight="1" x14ac:dyDescent="0.25">
      <c r="M36" s="82"/>
      <c r="N36" s="82"/>
      <c r="O36" s="82"/>
    </row>
    <row r="37" spans="1:15" ht="14.25" customHeight="1" x14ac:dyDescent="0.25">
      <c r="M37" s="82"/>
      <c r="N37" s="82"/>
      <c r="O37" s="82"/>
    </row>
    <row r="38" spans="1:15" ht="14.25" customHeight="1" x14ac:dyDescent="0.25">
      <c r="M38" s="82"/>
      <c r="N38" s="82"/>
      <c r="O38" s="82"/>
    </row>
    <row r="39" spans="1:15" ht="14.25" customHeight="1" x14ac:dyDescent="0.25">
      <c r="M39" s="82"/>
      <c r="N39" s="82"/>
      <c r="O39" s="82"/>
    </row>
    <row r="40" spans="1:15" ht="14.25" customHeight="1" x14ac:dyDescent="0.25">
      <c r="M40" s="82"/>
      <c r="N40" s="82"/>
      <c r="O40" s="82"/>
    </row>
    <row r="41" spans="1:15" ht="14.25" customHeight="1" x14ac:dyDescent="0.25">
      <c r="M41" s="82"/>
      <c r="N41" s="82"/>
      <c r="O41" s="82"/>
    </row>
    <row r="42" spans="1:15" ht="14.25" customHeight="1" x14ac:dyDescent="0.25">
      <c r="M42" s="82"/>
      <c r="N42" s="82"/>
      <c r="O42" s="82"/>
    </row>
    <row r="43" spans="1:15" ht="14.25" customHeight="1" x14ac:dyDescent="0.25">
      <c r="M43" s="82"/>
      <c r="N43" s="82"/>
      <c r="O43" s="82"/>
    </row>
    <row r="44" spans="1:15" ht="14.25" customHeight="1" x14ac:dyDescent="0.25">
      <c r="M44" s="82"/>
      <c r="N44" s="82"/>
      <c r="O44" s="82"/>
    </row>
    <row r="45" spans="1:15" ht="14.25" customHeight="1" x14ac:dyDescent="0.25">
      <c r="M45" s="82"/>
      <c r="N45" s="82"/>
      <c r="O45" s="82"/>
    </row>
    <row r="46" spans="1:15" ht="14.25" customHeight="1" x14ac:dyDescent="0.25">
      <c r="M46" s="82"/>
      <c r="N46" s="82"/>
      <c r="O46" s="82"/>
    </row>
    <row r="47" spans="1:15" ht="14.25" customHeight="1" x14ac:dyDescent="0.25">
      <c r="M47" s="82"/>
      <c r="N47" s="82"/>
      <c r="O47" s="82"/>
    </row>
    <row r="48" spans="1:15" ht="14.25" customHeight="1" x14ac:dyDescent="0.25">
      <c r="M48" s="82"/>
      <c r="N48" s="82"/>
      <c r="O48" s="82"/>
    </row>
    <row r="49" spans="13:15" ht="14.25" customHeight="1" x14ac:dyDescent="0.25">
      <c r="M49" s="82"/>
      <c r="N49" s="82"/>
      <c r="O49" s="82"/>
    </row>
    <row r="50" spans="13:15" ht="14.25" customHeight="1" x14ac:dyDescent="0.25">
      <c r="M50" s="82"/>
      <c r="N50" s="82"/>
      <c r="O50" s="82"/>
    </row>
    <row r="51" spans="13:15" ht="14.25" customHeight="1" x14ac:dyDescent="0.25">
      <c r="M51" s="82"/>
      <c r="N51" s="82"/>
      <c r="O51" s="82"/>
    </row>
    <row r="52" spans="13:15" ht="14.25" customHeight="1" x14ac:dyDescent="0.25">
      <c r="M52" s="82"/>
      <c r="N52" s="82"/>
      <c r="O52" s="82"/>
    </row>
    <row r="53" spans="13:15" ht="14.25" customHeight="1" x14ac:dyDescent="0.25">
      <c r="M53" s="82"/>
      <c r="N53" s="82"/>
      <c r="O53" s="82"/>
    </row>
    <row r="54" spans="13:15" ht="14.25" customHeight="1" x14ac:dyDescent="0.25">
      <c r="M54" s="82"/>
      <c r="N54" s="82"/>
      <c r="O54" s="82"/>
    </row>
    <row r="55" spans="13:15" ht="14.25" customHeight="1" x14ac:dyDescent="0.25">
      <c r="M55" s="82"/>
      <c r="N55" s="82"/>
      <c r="O55" s="82"/>
    </row>
    <row r="56" spans="13:15" ht="14.25" customHeight="1" x14ac:dyDescent="0.25">
      <c r="M56" s="82"/>
      <c r="N56" s="82"/>
      <c r="O56" s="82"/>
    </row>
    <row r="57" spans="13:15" ht="14.25" customHeight="1" x14ac:dyDescent="0.25">
      <c r="M57" s="82"/>
      <c r="N57" s="82"/>
      <c r="O57" s="82"/>
    </row>
    <row r="58" spans="13:15" ht="14.25" customHeight="1" x14ac:dyDescent="0.25">
      <c r="M58" s="82"/>
      <c r="N58" s="82"/>
      <c r="O58" s="82"/>
    </row>
    <row r="59" spans="13:15" ht="14.25" customHeight="1" x14ac:dyDescent="0.25">
      <c r="M59" s="82"/>
      <c r="N59" s="82"/>
      <c r="O59" s="82"/>
    </row>
    <row r="60" spans="13:15" ht="14.25" customHeight="1" x14ac:dyDescent="0.25">
      <c r="M60" s="82"/>
      <c r="N60" s="82"/>
      <c r="O60" s="82"/>
    </row>
    <row r="61" spans="13:15" ht="14.25" customHeight="1" x14ac:dyDescent="0.25">
      <c r="M61" s="82"/>
      <c r="N61" s="82"/>
      <c r="O61" s="82"/>
    </row>
    <row r="62" spans="13:15" ht="14.25" customHeight="1" x14ac:dyDescent="0.25">
      <c r="M62" s="82"/>
      <c r="N62" s="82"/>
      <c r="O62" s="82"/>
    </row>
    <row r="63" spans="13:15" ht="14.25" customHeight="1" x14ac:dyDescent="0.25">
      <c r="M63" s="82"/>
      <c r="N63" s="82"/>
      <c r="O63" s="82"/>
    </row>
    <row r="64" spans="13:15" ht="14.25" customHeight="1" x14ac:dyDescent="0.25">
      <c r="M64" s="82"/>
      <c r="N64" s="82"/>
      <c r="O64" s="82"/>
    </row>
    <row r="65" spans="1:15" ht="14.25" customHeight="1" x14ac:dyDescent="0.25">
      <c r="M65" s="82"/>
      <c r="N65" s="82"/>
      <c r="O65" s="82"/>
    </row>
    <row r="66" spans="1:15" ht="14.25" customHeight="1" x14ac:dyDescent="0.25">
      <c r="M66" s="82"/>
      <c r="N66" s="82"/>
      <c r="O66" s="82"/>
    </row>
    <row r="67" spans="1:15" ht="14.25" customHeight="1" x14ac:dyDescent="0.25">
      <c r="M67" s="82"/>
      <c r="N67" s="82"/>
      <c r="O67" s="82"/>
    </row>
    <row r="68" spans="1:15" ht="14.25" customHeight="1" x14ac:dyDescent="0.25">
      <c r="M68" s="82"/>
      <c r="N68" s="82"/>
      <c r="O68" s="82"/>
    </row>
    <row r="69" spans="1:15" ht="14.25" customHeight="1" x14ac:dyDescent="0.25">
      <c r="M69" s="82"/>
      <c r="N69" s="82"/>
      <c r="O69" s="82"/>
    </row>
    <row r="70" spans="1:15" ht="14.25" customHeight="1" x14ac:dyDescent="0.25">
      <c r="A70" s="15"/>
    </row>
    <row r="71" spans="1:15" ht="14.25" customHeight="1" x14ac:dyDescent="0.25">
      <c r="A71" s="6"/>
    </row>
    <row r="72" spans="1:15" ht="14.25" customHeight="1" x14ac:dyDescent="0.25">
      <c r="A72" s="6"/>
    </row>
  </sheetData>
  <mergeCells count="20">
    <mergeCell ref="A5:M5"/>
    <mergeCell ref="K8:K15"/>
    <mergeCell ref="A2:M2"/>
    <mergeCell ref="J6:M6"/>
    <mergeCell ref="J1:M1"/>
    <mergeCell ref="A7:A15"/>
    <mergeCell ref="B7:B15"/>
    <mergeCell ref="C7:C15"/>
    <mergeCell ref="D7:D15"/>
    <mergeCell ref="E7:K7"/>
    <mergeCell ref="L7:L15"/>
    <mergeCell ref="M7:M15"/>
    <mergeCell ref="E8:E15"/>
    <mergeCell ref="F8:F15"/>
    <mergeCell ref="G8:G15"/>
    <mergeCell ref="H8:H15"/>
    <mergeCell ref="A3:M3"/>
    <mergeCell ref="A4:M4"/>
    <mergeCell ref="I8:I15"/>
    <mergeCell ref="J8:J15"/>
  </mergeCells>
  <printOptions horizontalCentered="1"/>
  <pageMargins left="0.11811023622047245" right="0.11811023622047245" top="0.15748031496062992" bottom="0.15748031496062992" header="0.31496062992125984" footer="0.31496062992125984"/>
  <pageSetup paperSize="9" scale="90"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sheetPr>
  <dimension ref="A1:K34"/>
  <sheetViews>
    <sheetView workbookViewId="0"/>
  </sheetViews>
  <sheetFormatPr defaultRowHeight="15" x14ac:dyDescent="0.25"/>
  <cols>
    <col min="1" max="1" width="5.28515625" customWidth="1"/>
    <col min="2" max="2" width="36.85546875" customWidth="1"/>
  </cols>
  <sheetData>
    <row r="1" spans="1:11" ht="15.75" x14ac:dyDescent="0.25">
      <c r="J1" s="179" t="s">
        <v>537</v>
      </c>
      <c r="K1" s="179"/>
    </row>
    <row r="2" spans="1:11" ht="42" customHeight="1" x14ac:dyDescent="0.25">
      <c r="A2" s="219" t="s">
        <v>538</v>
      </c>
      <c r="B2" s="219"/>
      <c r="C2" s="219"/>
      <c r="D2" s="219"/>
      <c r="E2" s="219"/>
      <c r="F2" s="219"/>
      <c r="G2" s="219"/>
      <c r="H2" s="219"/>
      <c r="I2" s="219"/>
      <c r="J2" s="219"/>
      <c r="K2" s="219"/>
    </row>
    <row r="3" spans="1:11" ht="15.75" x14ac:dyDescent="0.25">
      <c r="A3" s="179" t="s">
        <v>512</v>
      </c>
      <c r="B3" s="179"/>
      <c r="C3" s="179"/>
      <c r="D3" s="179"/>
      <c r="E3" s="179"/>
      <c r="F3" s="179"/>
      <c r="G3" s="179"/>
      <c r="H3" s="179"/>
      <c r="I3" s="179"/>
      <c r="J3" s="179"/>
      <c r="K3" s="179"/>
    </row>
    <row r="4" spans="1:11" ht="15.75" x14ac:dyDescent="0.25">
      <c r="K4" s="26" t="s">
        <v>56</v>
      </c>
    </row>
    <row r="5" spans="1:11" ht="22.5" customHeight="1" x14ac:dyDescent="0.25">
      <c r="A5" s="218" t="s">
        <v>3</v>
      </c>
      <c r="B5" s="218" t="s">
        <v>355</v>
      </c>
      <c r="C5" s="218" t="s">
        <v>356</v>
      </c>
      <c r="D5" s="218" t="s">
        <v>523</v>
      </c>
      <c r="E5" s="218"/>
      <c r="F5" s="218" t="s">
        <v>357</v>
      </c>
      <c r="G5" s="218" t="s">
        <v>523</v>
      </c>
      <c r="H5" s="218"/>
      <c r="I5" s="218" t="s">
        <v>374</v>
      </c>
      <c r="J5" s="218"/>
      <c r="K5" s="218"/>
    </row>
    <row r="6" spans="1:11" ht="74.25" customHeight="1" x14ac:dyDescent="0.25">
      <c r="A6" s="218"/>
      <c r="B6" s="218"/>
      <c r="C6" s="218"/>
      <c r="D6" s="28" t="s">
        <v>131</v>
      </c>
      <c r="E6" s="28" t="s">
        <v>132</v>
      </c>
      <c r="F6" s="218"/>
      <c r="G6" s="28" t="s">
        <v>131</v>
      </c>
      <c r="H6" s="28" t="s">
        <v>132</v>
      </c>
      <c r="I6" s="28" t="s">
        <v>539</v>
      </c>
      <c r="J6" s="28" t="s">
        <v>131</v>
      </c>
      <c r="K6" s="28" t="s">
        <v>132</v>
      </c>
    </row>
    <row r="7" spans="1:11" ht="15.75" x14ac:dyDescent="0.25">
      <c r="A7" s="28" t="s">
        <v>15</v>
      </c>
      <c r="B7" s="28" t="s">
        <v>16</v>
      </c>
      <c r="C7" s="28" t="s">
        <v>540</v>
      </c>
      <c r="D7" s="28">
        <v>2</v>
      </c>
      <c r="E7" s="28">
        <v>3</v>
      </c>
      <c r="F7" s="28" t="s">
        <v>541</v>
      </c>
      <c r="G7" s="28">
        <v>5</v>
      </c>
      <c r="H7" s="28">
        <v>6</v>
      </c>
      <c r="I7" s="28" t="s">
        <v>542</v>
      </c>
      <c r="J7" s="28" t="s">
        <v>543</v>
      </c>
      <c r="K7" s="28" t="s">
        <v>544</v>
      </c>
    </row>
    <row r="8" spans="1:11" ht="15.75" x14ac:dyDescent="0.25">
      <c r="A8" s="29"/>
      <c r="B8" s="30" t="s">
        <v>90</v>
      </c>
      <c r="C8" s="28"/>
      <c r="D8" s="28"/>
      <c r="E8" s="28"/>
      <c r="F8" s="28"/>
      <c r="G8" s="28"/>
      <c r="H8" s="28"/>
      <c r="I8" s="28"/>
      <c r="J8" s="28"/>
      <c r="K8" s="28"/>
    </row>
    <row r="9" spans="1:11" ht="15.75" x14ac:dyDescent="0.25">
      <c r="A9" s="29" t="s">
        <v>15</v>
      </c>
      <c r="B9" s="30" t="s">
        <v>416</v>
      </c>
      <c r="C9" s="28"/>
      <c r="D9" s="28"/>
      <c r="E9" s="28"/>
      <c r="F9" s="28"/>
      <c r="G9" s="28"/>
      <c r="H9" s="28"/>
      <c r="I9" s="28"/>
      <c r="J9" s="28"/>
      <c r="K9" s="28"/>
    </row>
    <row r="10" spans="1:11" ht="15.75" x14ac:dyDescent="0.25">
      <c r="A10" s="29" t="s">
        <v>83</v>
      </c>
      <c r="B10" s="30" t="s">
        <v>367</v>
      </c>
      <c r="C10" s="28"/>
      <c r="D10" s="28"/>
      <c r="E10" s="28"/>
      <c r="F10" s="28"/>
      <c r="G10" s="28"/>
      <c r="H10" s="28"/>
      <c r="I10" s="28"/>
      <c r="J10" s="28"/>
      <c r="K10" s="28"/>
    </row>
    <row r="11" spans="1:11" ht="15.75" x14ac:dyDescent="0.25">
      <c r="A11" s="28">
        <v>1</v>
      </c>
      <c r="B11" s="31" t="s">
        <v>417</v>
      </c>
      <c r="C11" s="28"/>
      <c r="D11" s="28"/>
      <c r="E11" s="28"/>
      <c r="F11" s="28"/>
      <c r="G11" s="28"/>
      <c r="H11" s="28"/>
      <c r="I11" s="28"/>
      <c r="J11" s="28"/>
      <c r="K11" s="28"/>
    </row>
    <row r="12" spans="1:11" ht="15.75" x14ac:dyDescent="0.25">
      <c r="A12" s="28"/>
      <c r="B12" s="32" t="s">
        <v>418</v>
      </c>
      <c r="C12" s="28"/>
      <c r="D12" s="28"/>
      <c r="E12" s="28"/>
      <c r="F12" s="28"/>
      <c r="G12" s="28"/>
      <c r="H12" s="28"/>
      <c r="I12" s="28"/>
      <c r="J12" s="28"/>
      <c r="K12" s="28"/>
    </row>
    <row r="13" spans="1:11" ht="15.75" x14ac:dyDescent="0.25">
      <c r="A13" s="28" t="s">
        <v>22</v>
      </c>
      <c r="B13" s="32" t="s">
        <v>419</v>
      </c>
      <c r="C13" s="28"/>
      <c r="D13" s="28"/>
      <c r="E13" s="28"/>
      <c r="F13" s="28"/>
      <c r="G13" s="28"/>
      <c r="H13" s="28"/>
      <c r="I13" s="28"/>
      <c r="J13" s="28"/>
      <c r="K13" s="28"/>
    </row>
    <row r="14" spans="1:11" ht="15.75" x14ac:dyDescent="0.25">
      <c r="A14" s="28" t="s">
        <v>22</v>
      </c>
      <c r="B14" s="32" t="s">
        <v>420</v>
      </c>
      <c r="C14" s="28"/>
      <c r="D14" s="28"/>
      <c r="E14" s="28"/>
      <c r="F14" s="28"/>
      <c r="G14" s="28"/>
      <c r="H14" s="28"/>
      <c r="I14" s="28"/>
      <c r="J14" s="28"/>
      <c r="K14" s="28"/>
    </row>
    <row r="15" spans="1:11" ht="15.75" x14ac:dyDescent="0.25">
      <c r="A15" s="28"/>
      <c r="B15" s="32" t="s">
        <v>421</v>
      </c>
      <c r="C15" s="28"/>
      <c r="D15" s="28"/>
      <c r="E15" s="28"/>
      <c r="F15" s="28"/>
      <c r="G15" s="28"/>
      <c r="H15" s="28"/>
      <c r="I15" s="28"/>
      <c r="J15" s="28"/>
      <c r="K15" s="28"/>
    </row>
    <row r="16" spans="1:11" ht="15.75" x14ac:dyDescent="0.25">
      <c r="A16" s="28" t="s">
        <v>22</v>
      </c>
      <c r="B16" s="31" t="s">
        <v>422</v>
      </c>
      <c r="C16" s="28"/>
      <c r="D16" s="28"/>
      <c r="E16" s="28"/>
      <c r="F16" s="28"/>
      <c r="G16" s="28"/>
      <c r="H16" s="28"/>
      <c r="I16" s="28"/>
      <c r="J16" s="28"/>
      <c r="K16" s="28"/>
    </row>
    <row r="17" spans="1:11" ht="15.75" x14ac:dyDescent="0.25">
      <c r="A17" s="28" t="s">
        <v>22</v>
      </c>
      <c r="B17" s="31" t="s">
        <v>545</v>
      </c>
      <c r="C17" s="28"/>
      <c r="D17" s="28"/>
      <c r="E17" s="28"/>
      <c r="F17" s="28"/>
      <c r="G17" s="28"/>
      <c r="H17" s="28"/>
      <c r="I17" s="28"/>
      <c r="J17" s="28"/>
      <c r="K17" s="28"/>
    </row>
    <row r="18" spans="1:11" ht="78.75" x14ac:dyDescent="0.25">
      <c r="A18" s="28">
        <v>2</v>
      </c>
      <c r="B18" s="31" t="s">
        <v>424</v>
      </c>
      <c r="C18" s="28"/>
      <c r="D18" s="28"/>
      <c r="E18" s="28"/>
      <c r="F18" s="28"/>
      <c r="G18" s="28"/>
      <c r="H18" s="28"/>
      <c r="I18" s="28"/>
      <c r="J18" s="28"/>
      <c r="K18" s="28"/>
    </row>
    <row r="19" spans="1:11" ht="15.75" x14ac:dyDescent="0.25">
      <c r="A19" s="28">
        <v>3</v>
      </c>
      <c r="B19" s="31" t="s">
        <v>425</v>
      </c>
      <c r="C19" s="28"/>
      <c r="D19" s="28"/>
      <c r="E19" s="28"/>
      <c r="F19" s="28"/>
      <c r="G19" s="28"/>
      <c r="H19" s="28"/>
      <c r="I19" s="28"/>
      <c r="J19" s="28"/>
      <c r="K19" s="28"/>
    </row>
    <row r="20" spans="1:11" ht="15.75" x14ac:dyDescent="0.25">
      <c r="A20" s="29" t="s">
        <v>70</v>
      </c>
      <c r="B20" s="30" t="s">
        <v>96</v>
      </c>
      <c r="C20" s="28"/>
      <c r="D20" s="28"/>
      <c r="E20" s="28"/>
      <c r="F20" s="28"/>
      <c r="G20" s="28"/>
      <c r="H20" s="28"/>
      <c r="I20" s="28"/>
      <c r="J20" s="28"/>
      <c r="K20" s="28"/>
    </row>
    <row r="21" spans="1:11" ht="15.75" x14ac:dyDescent="0.25">
      <c r="A21" s="28"/>
      <c r="B21" s="32" t="s">
        <v>134</v>
      </c>
      <c r="C21" s="28"/>
      <c r="D21" s="28"/>
      <c r="E21" s="28"/>
      <c r="F21" s="28"/>
      <c r="G21" s="28"/>
      <c r="H21" s="28"/>
      <c r="I21" s="28"/>
      <c r="J21" s="28"/>
      <c r="K21" s="28"/>
    </row>
    <row r="22" spans="1:11" ht="15.75" x14ac:dyDescent="0.25">
      <c r="A22" s="28">
        <v>1</v>
      </c>
      <c r="B22" s="32" t="s">
        <v>419</v>
      </c>
      <c r="C22" s="28"/>
      <c r="D22" s="28"/>
      <c r="E22" s="28"/>
      <c r="F22" s="28"/>
      <c r="G22" s="28"/>
      <c r="H22" s="28"/>
      <c r="I22" s="28"/>
      <c r="J22" s="28"/>
      <c r="K22" s="28"/>
    </row>
    <row r="23" spans="1:11" ht="15.75" x14ac:dyDescent="0.25">
      <c r="A23" s="28">
        <v>2</v>
      </c>
      <c r="B23" s="32" t="s">
        <v>420</v>
      </c>
      <c r="C23" s="28"/>
      <c r="D23" s="28"/>
      <c r="E23" s="28"/>
      <c r="F23" s="28"/>
      <c r="G23" s="28"/>
      <c r="H23" s="28"/>
      <c r="I23" s="28"/>
      <c r="J23" s="28"/>
      <c r="K23" s="28"/>
    </row>
    <row r="24" spans="1:11" ht="31.5" x14ac:dyDescent="0.25">
      <c r="A24" s="29" t="s">
        <v>73</v>
      </c>
      <c r="B24" s="30" t="s">
        <v>97</v>
      </c>
      <c r="C24" s="28"/>
      <c r="D24" s="28"/>
      <c r="E24" s="28"/>
      <c r="F24" s="28"/>
      <c r="G24" s="28"/>
      <c r="H24" s="28"/>
      <c r="I24" s="28"/>
      <c r="J24" s="28"/>
      <c r="K24" s="28"/>
    </row>
    <row r="25" spans="1:11" ht="15.75" x14ac:dyDescent="0.25">
      <c r="A25" s="29" t="s">
        <v>77</v>
      </c>
      <c r="B25" s="30" t="s">
        <v>246</v>
      </c>
      <c r="C25" s="28"/>
      <c r="D25" s="28"/>
      <c r="E25" s="28"/>
      <c r="F25" s="28"/>
      <c r="G25" s="28"/>
      <c r="H25" s="28"/>
      <c r="I25" s="28"/>
      <c r="J25" s="28"/>
      <c r="K25" s="28"/>
    </row>
    <row r="26" spans="1:11" ht="15.75" x14ac:dyDescent="0.25">
      <c r="A26" s="29" t="s">
        <v>113</v>
      </c>
      <c r="B26" s="30" t="s">
        <v>247</v>
      </c>
      <c r="C26" s="28"/>
      <c r="D26" s="28"/>
      <c r="E26" s="28"/>
      <c r="F26" s="28"/>
      <c r="G26" s="28"/>
      <c r="H26" s="28"/>
      <c r="I26" s="28"/>
      <c r="J26" s="28"/>
      <c r="K26" s="28"/>
    </row>
    <row r="27" spans="1:11" ht="15.75" x14ac:dyDescent="0.25">
      <c r="A27" s="29" t="s">
        <v>426</v>
      </c>
      <c r="B27" s="30" t="s">
        <v>98</v>
      </c>
      <c r="C27" s="28"/>
      <c r="D27" s="28"/>
      <c r="E27" s="28"/>
      <c r="F27" s="28"/>
      <c r="G27" s="28"/>
      <c r="H27" s="28"/>
      <c r="I27" s="28"/>
      <c r="J27" s="28"/>
      <c r="K27" s="28"/>
    </row>
    <row r="28" spans="1:11" ht="31.5" x14ac:dyDescent="0.25">
      <c r="A28" s="29" t="s">
        <v>16</v>
      </c>
      <c r="B28" s="30" t="s">
        <v>428</v>
      </c>
      <c r="C28" s="28"/>
      <c r="D28" s="28"/>
      <c r="E28" s="28"/>
      <c r="F28" s="28"/>
      <c r="G28" s="28"/>
      <c r="H28" s="28"/>
      <c r="I28" s="28"/>
      <c r="J28" s="28"/>
      <c r="K28" s="28"/>
    </row>
    <row r="29" spans="1:11" ht="31.5" x14ac:dyDescent="0.25">
      <c r="A29" s="29" t="s">
        <v>83</v>
      </c>
      <c r="B29" s="30" t="s">
        <v>249</v>
      </c>
      <c r="C29" s="28"/>
      <c r="D29" s="28"/>
      <c r="E29" s="28"/>
      <c r="F29" s="28"/>
      <c r="G29" s="28"/>
      <c r="H29" s="28"/>
      <c r="I29" s="28"/>
      <c r="J29" s="28"/>
      <c r="K29" s="28"/>
    </row>
    <row r="30" spans="1:11" ht="31.5" x14ac:dyDescent="0.25">
      <c r="A30" s="28"/>
      <c r="B30" s="31" t="s">
        <v>429</v>
      </c>
      <c r="C30" s="28"/>
      <c r="D30" s="28"/>
      <c r="E30" s="28"/>
      <c r="F30" s="28"/>
      <c r="G30" s="28"/>
      <c r="H30" s="28"/>
      <c r="I30" s="28"/>
      <c r="J30" s="28"/>
      <c r="K30" s="28"/>
    </row>
    <row r="31" spans="1:11" ht="31.5" x14ac:dyDescent="0.25">
      <c r="A31" s="29" t="s">
        <v>70</v>
      </c>
      <c r="B31" s="30" t="s">
        <v>250</v>
      </c>
      <c r="C31" s="28"/>
      <c r="D31" s="28"/>
      <c r="E31" s="28"/>
      <c r="F31" s="28"/>
      <c r="G31" s="28"/>
      <c r="H31" s="28"/>
      <c r="I31" s="28"/>
      <c r="J31" s="28"/>
      <c r="K31" s="28"/>
    </row>
    <row r="32" spans="1:11" ht="31.5" x14ac:dyDescent="0.25">
      <c r="A32" s="28"/>
      <c r="B32" s="31" t="s">
        <v>430</v>
      </c>
      <c r="C32" s="28"/>
      <c r="D32" s="28"/>
      <c r="E32" s="28"/>
      <c r="F32" s="28"/>
      <c r="G32" s="28"/>
      <c r="H32" s="28"/>
      <c r="I32" s="28"/>
      <c r="J32" s="28"/>
      <c r="K32" s="28"/>
    </row>
    <row r="33" spans="1:11" ht="31.5" x14ac:dyDescent="0.25">
      <c r="A33" s="29" t="s">
        <v>79</v>
      </c>
      <c r="B33" s="30" t="s">
        <v>476</v>
      </c>
      <c r="C33" s="28"/>
      <c r="D33" s="28"/>
      <c r="E33" s="28"/>
      <c r="F33" s="28"/>
      <c r="G33" s="28"/>
      <c r="H33" s="28"/>
      <c r="I33" s="28"/>
      <c r="J33" s="28"/>
      <c r="K33" s="28"/>
    </row>
    <row r="34" spans="1:11" ht="15.75" x14ac:dyDescent="0.25">
      <c r="A34" s="220" t="s">
        <v>546</v>
      </c>
      <c r="B34" s="220"/>
      <c r="C34" s="220"/>
      <c r="D34" s="220"/>
      <c r="E34" s="220"/>
      <c r="F34" s="220"/>
      <c r="G34" s="220"/>
      <c r="H34" s="220"/>
      <c r="I34" s="220"/>
      <c r="J34" s="220"/>
      <c r="K34" s="220"/>
    </row>
  </sheetData>
  <mergeCells count="11">
    <mergeCell ref="I5:K5"/>
    <mergeCell ref="J1:K1"/>
    <mergeCell ref="A2:K2"/>
    <mergeCell ref="A3:K3"/>
    <mergeCell ref="A34:K34"/>
    <mergeCell ref="A5:A6"/>
    <mergeCell ref="B5:B6"/>
    <mergeCell ref="C5:C6"/>
    <mergeCell ref="D5:E5"/>
    <mergeCell ref="F5:F6"/>
    <mergeCell ref="G5:H5"/>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F49"/>
  <sheetViews>
    <sheetView workbookViewId="0"/>
  </sheetViews>
  <sheetFormatPr defaultRowHeight="15" x14ac:dyDescent="0.25"/>
  <cols>
    <col min="1" max="1" width="5.5703125" customWidth="1"/>
    <col min="2" max="2" width="55.7109375" customWidth="1"/>
  </cols>
  <sheetData>
    <row r="1" spans="1:6" ht="15.75" x14ac:dyDescent="0.25">
      <c r="F1" s="25" t="s">
        <v>547</v>
      </c>
    </row>
    <row r="2" spans="1:6" ht="29.25" customHeight="1" x14ac:dyDescent="0.25">
      <c r="A2" s="222" t="s">
        <v>548</v>
      </c>
      <c r="B2" s="222"/>
      <c r="C2" s="222"/>
      <c r="D2" s="222"/>
      <c r="E2" s="222"/>
      <c r="F2" s="222"/>
    </row>
    <row r="3" spans="1:6" ht="20.25" customHeight="1" x14ac:dyDescent="0.25">
      <c r="A3" s="179" t="s">
        <v>126</v>
      </c>
      <c r="B3" s="179"/>
      <c r="C3" s="179"/>
      <c r="D3" s="179"/>
      <c r="E3" s="179"/>
      <c r="F3" s="179"/>
    </row>
    <row r="4" spans="1:6" ht="19.5" customHeight="1" x14ac:dyDescent="0.25">
      <c r="F4" s="26" t="s">
        <v>56</v>
      </c>
    </row>
    <row r="5" spans="1:6" ht="15.75" x14ac:dyDescent="0.25">
      <c r="A5" s="223" t="s">
        <v>3</v>
      </c>
      <c r="B5" s="223" t="s">
        <v>4</v>
      </c>
      <c r="C5" s="223" t="s">
        <v>356</v>
      </c>
      <c r="D5" s="223" t="s">
        <v>357</v>
      </c>
      <c r="E5" s="223" t="s">
        <v>229</v>
      </c>
      <c r="F5" s="223"/>
    </row>
    <row r="6" spans="1:6" ht="54.75" customHeight="1" x14ac:dyDescent="0.25">
      <c r="A6" s="223"/>
      <c r="B6" s="223"/>
      <c r="C6" s="223"/>
      <c r="D6" s="223"/>
      <c r="E6" s="29" t="s">
        <v>233</v>
      </c>
      <c r="F6" s="29" t="s">
        <v>415</v>
      </c>
    </row>
    <row r="7" spans="1:6" ht="15.75" x14ac:dyDescent="0.25">
      <c r="A7" s="29" t="s">
        <v>15</v>
      </c>
      <c r="B7" s="29" t="s">
        <v>16</v>
      </c>
      <c r="C7" s="29">
        <v>1</v>
      </c>
      <c r="D7" s="29">
        <v>2</v>
      </c>
      <c r="E7" s="29" t="s">
        <v>359</v>
      </c>
      <c r="F7" s="29" t="s">
        <v>360</v>
      </c>
    </row>
    <row r="8" spans="1:6" ht="15.75" x14ac:dyDescent="0.25">
      <c r="A8" s="29"/>
      <c r="B8" s="30" t="s">
        <v>90</v>
      </c>
      <c r="C8" s="28"/>
      <c r="D8" s="28"/>
      <c r="E8" s="28"/>
      <c r="F8" s="28"/>
    </row>
    <row r="9" spans="1:6" ht="31.5" x14ac:dyDescent="0.25">
      <c r="A9" s="29" t="s">
        <v>15</v>
      </c>
      <c r="B9" s="30" t="s">
        <v>549</v>
      </c>
      <c r="C9" s="28"/>
      <c r="D9" s="28"/>
      <c r="E9" s="28"/>
      <c r="F9" s="28"/>
    </row>
    <row r="10" spans="1:6" ht="31.5" x14ac:dyDescent="0.25">
      <c r="A10" s="29" t="s">
        <v>16</v>
      </c>
      <c r="B10" s="30" t="s">
        <v>550</v>
      </c>
      <c r="C10" s="28"/>
      <c r="D10" s="28"/>
      <c r="E10" s="28"/>
      <c r="F10" s="28"/>
    </row>
    <row r="11" spans="1:6" ht="15.75" x14ac:dyDescent="0.25">
      <c r="A11" s="29" t="s">
        <v>83</v>
      </c>
      <c r="B11" s="30" t="s">
        <v>551</v>
      </c>
      <c r="C11" s="28"/>
      <c r="D11" s="28"/>
      <c r="E11" s="28"/>
      <c r="F11" s="28"/>
    </row>
    <row r="12" spans="1:6" ht="15.75" x14ac:dyDescent="0.25">
      <c r="A12" s="28">
        <v>1</v>
      </c>
      <c r="B12" s="31" t="s">
        <v>417</v>
      </c>
      <c r="C12" s="28"/>
      <c r="D12" s="28"/>
      <c r="E12" s="28"/>
      <c r="F12" s="28"/>
    </row>
    <row r="13" spans="1:6" ht="15.75" x14ac:dyDescent="0.25">
      <c r="A13" s="28" t="s">
        <v>22</v>
      </c>
      <c r="B13" s="31" t="s">
        <v>419</v>
      </c>
      <c r="C13" s="28"/>
      <c r="D13" s="28"/>
      <c r="E13" s="28"/>
      <c r="F13" s="28"/>
    </row>
    <row r="14" spans="1:6" ht="15.75" x14ac:dyDescent="0.25">
      <c r="A14" s="28" t="s">
        <v>22</v>
      </c>
      <c r="B14" s="31" t="s">
        <v>420</v>
      </c>
      <c r="C14" s="28"/>
      <c r="D14" s="28"/>
      <c r="E14" s="28"/>
      <c r="F14" s="28"/>
    </row>
    <row r="15" spans="1:6" ht="15.75" x14ac:dyDescent="0.25">
      <c r="A15" s="28" t="s">
        <v>22</v>
      </c>
      <c r="B15" s="31" t="s">
        <v>552</v>
      </c>
      <c r="C15" s="28"/>
      <c r="D15" s="28"/>
      <c r="E15" s="28"/>
      <c r="F15" s="28"/>
    </row>
    <row r="16" spans="1:6" ht="15.75" x14ac:dyDescent="0.25">
      <c r="A16" s="28" t="s">
        <v>22</v>
      </c>
      <c r="B16" s="31" t="s">
        <v>553</v>
      </c>
      <c r="C16" s="28"/>
      <c r="D16" s="28"/>
      <c r="E16" s="28"/>
      <c r="F16" s="28"/>
    </row>
    <row r="17" spans="1:6" ht="15.75" x14ac:dyDescent="0.25">
      <c r="A17" s="28" t="s">
        <v>22</v>
      </c>
      <c r="B17" s="31" t="s">
        <v>554</v>
      </c>
      <c r="C17" s="28"/>
      <c r="D17" s="28"/>
      <c r="E17" s="28"/>
      <c r="F17" s="28"/>
    </row>
    <row r="18" spans="1:6" ht="15.75" x14ac:dyDescent="0.25">
      <c r="A18" s="28" t="s">
        <v>22</v>
      </c>
      <c r="B18" s="31" t="s">
        <v>555</v>
      </c>
      <c r="C18" s="28"/>
      <c r="D18" s="28"/>
      <c r="E18" s="28"/>
      <c r="F18" s="28"/>
    </row>
    <row r="19" spans="1:6" ht="15.75" x14ac:dyDescent="0.25">
      <c r="A19" s="28" t="s">
        <v>22</v>
      </c>
      <c r="B19" s="31" t="s">
        <v>556</v>
      </c>
      <c r="C19" s="28"/>
      <c r="D19" s="28"/>
      <c r="E19" s="28"/>
      <c r="F19" s="28"/>
    </row>
    <row r="20" spans="1:6" ht="15.75" x14ac:dyDescent="0.25">
      <c r="A20" s="28" t="s">
        <v>22</v>
      </c>
      <c r="B20" s="31" t="s">
        <v>557</v>
      </c>
      <c r="C20" s="28"/>
      <c r="D20" s="28"/>
      <c r="E20" s="28"/>
      <c r="F20" s="28"/>
    </row>
    <row r="21" spans="1:6" ht="15.75" x14ac:dyDescent="0.25">
      <c r="A21" s="28" t="s">
        <v>22</v>
      </c>
      <c r="B21" s="31" t="s">
        <v>558</v>
      </c>
      <c r="C21" s="28"/>
      <c r="D21" s="28"/>
      <c r="E21" s="28"/>
      <c r="F21" s="28"/>
    </row>
    <row r="22" spans="1:6" ht="15.75" x14ac:dyDescent="0.25">
      <c r="A22" s="28" t="s">
        <v>22</v>
      </c>
      <c r="B22" s="31" t="s">
        <v>559</v>
      </c>
      <c r="C22" s="28"/>
      <c r="D22" s="28"/>
      <c r="E22" s="28"/>
      <c r="F22" s="28"/>
    </row>
    <row r="23" spans="1:6" ht="15.75" x14ac:dyDescent="0.25">
      <c r="A23" s="28" t="s">
        <v>22</v>
      </c>
      <c r="B23" s="31" t="s">
        <v>560</v>
      </c>
      <c r="C23" s="28"/>
      <c r="D23" s="28"/>
      <c r="E23" s="28"/>
      <c r="F23" s="28"/>
    </row>
    <row r="24" spans="1:6" ht="15.75" x14ac:dyDescent="0.25">
      <c r="A24" s="28" t="s">
        <v>22</v>
      </c>
      <c r="B24" s="31" t="s">
        <v>561</v>
      </c>
      <c r="C24" s="28"/>
      <c r="D24" s="28"/>
      <c r="E24" s="28"/>
      <c r="F24" s="28"/>
    </row>
    <row r="25" spans="1:6" ht="15.75" x14ac:dyDescent="0.25">
      <c r="A25" s="28" t="s">
        <v>22</v>
      </c>
      <c r="B25" s="31" t="s">
        <v>562</v>
      </c>
      <c r="C25" s="28"/>
      <c r="D25" s="28"/>
      <c r="E25" s="28"/>
      <c r="F25" s="28"/>
    </row>
    <row r="26" spans="1:6" ht="63" x14ac:dyDescent="0.25">
      <c r="A26" s="28">
        <v>2</v>
      </c>
      <c r="B26" s="31" t="s">
        <v>424</v>
      </c>
      <c r="C26" s="28"/>
      <c r="D26" s="28"/>
      <c r="E26" s="28"/>
      <c r="F26" s="28"/>
    </row>
    <row r="27" spans="1:6" ht="15.75" x14ac:dyDescent="0.25">
      <c r="A27" s="28">
        <v>3</v>
      </c>
      <c r="B27" s="31" t="s">
        <v>425</v>
      </c>
      <c r="C27" s="28"/>
      <c r="D27" s="28"/>
      <c r="E27" s="28"/>
      <c r="F27" s="28"/>
    </row>
    <row r="28" spans="1:6" ht="15.75" x14ac:dyDescent="0.25">
      <c r="A28" s="29" t="s">
        <v>70</v>
      </c>
      <c r="B28" s="30" t="s">
        <v>96</v>
      </c>
      <c r="C28" s="28"/>
      <c r="D28" s="28"/>
      <c r="E28" s="28"/>
      <c r="F28" s="28"/>
    </row>
    <row r="29" spans="1:6" ht="15.75" x14ac:dyDescent="0.25">
      <c r="A29" s="28" t="s">
        <v>22</v>
      </c>
      <c r="B29" s="31" t="s">
        <v>419</v>
      </c>
      <c r="C29" s="28"/>
      <c r="D29" s="28"/>
      <c r="E29" s="28"/>
      <c r="F29" s="28"/>
    </row>
    <row r="30" spans="1:6" ht="15.75" x14ac:dyDescent="0.25">
      <c r="A30" s="28" t="s">
        <v>22</v>
      </c>
      <c r="B30" s="31" t="s">
        <v>475</v>
      </c>
      <c r="C30" s="28"/>
      <c r="D30" s="28"/>
      <c r="E30" s="28"/>
      <c r="F30" s="28"/>
    </row>
    <row r="31" spans="1:6" ht="15.75" x14ac:dyDescent="0.25">
      <c r="A31" s="28" t="s">
        <v>22</v>
      </c>
      <c r="B31" s="31" t="s">
        <v>552</v>
      </c>
      <c r="C31" s="28"/>
      <c r="D31" s="28"/>
      <c r="E31" s="28"/>
      <c r="F31" s="28"/>
    </row>
    <row r="32" spans="1:6" ht="15.75" x14ac:dyDescent="0.25">
      <c r="A32" s="28" t="s">
        <v>22</v>
      </c>
      <c r="B32" s="31" t="s">
        <v>553</v>
      </c>
      <c r="C32" s="28"/>
      <c r="D32" s="28"/>
      <c r="E32" s="28"/>
      <c r="F32" s="28"/>
    </row>
    <row r="33" spans="1:6" ht="15.75" x14ac:dyDescent="0.25">
      <c r="A33" s="28" t="s">
        <v>22</v>
      </c>
      <c r="B33" s="31" t="s">
        <v>554</v>
      </c>
      <c r="C33" s="28"/>
      <c r="D33" s="28"/>
      <c r="E33" s="28"/>
      <c r="F33" s="28"/>
    </row>
    <row r="34" spans="1:6" ht="15.75" x14ac:dyDescent="0.25">
      <c r="A34" s="28" t="s">
        <v>22</v>
      </c>
      <c r="B34" s="31" t="s">
        <v>555</v>
      </c>
      <c r="C34" s="28"/>
      <c r="D34" s="28"/>
      <c r="E34" s="28"/>
      <c r="F34" s="28"/>
    </row>
    <row r="35" spans="1:6" ht="15.75" x14ac:dyDescent="0.25">
      <c r="A35" s="28" t="s">
        <v>22</v>
      </c>
      <c r="B35" s="31" t="s">
        <v>556</v>
      </c>
      <c r="C35" s="28"/>
      <c r="D35" s="28"/>
      <c r="E35" s="28"/>
      <c r="F35" s="28"/>
    </row>
    <row r="36" spans="1:6" ht="15.75" x14ac:dyDescent="0.25">
      <c r="A36" s="28" t="s">
        <v>22</v>
      </c>
      <c r="B36" s="31" t="s">
        <v>557</v>
      </c>
      <c r="C36" s="28"/>
      <c r="D36" s="28"/>
      <c r="E36" s="28"/>
      <c r="F36" s="28"/>
    </row>
    <row r="37" spans="1:6" ht="15.75" x14ac:dyDescent="0.25">
      <c r="A37" s="28" t="s">
        <v>22</v>
      </c>
      <c r="B37" s="31" t="s">
        <v>558</v>
      </c>
      <c r="C37" s="28"/>
      <c r="D37" s="28"/>
      <c r="E37" s="28"/>
      <c r="F37" s="28"/>
    </row>
    <row r="38" spans="1:6" ht="15.75" x14ac:dyDescent="0.25">
      <c r="A38" s="28" t="s">
        <v>22</v>
      </c>
      <c r="B38" s="31" t="s">
        <v>559</v>
      </c>
      <c r="C38" s="28"/>
      <c r="D38" s="28"/>
      <c r="E38" s="28"/>
      <c r="F38" s="28"/>
    </row>
    <row r="39" spans="1:6" ht="15.75" x14ac:dyDescent="0.25">
      <c r="A39" s="28" t="s">
        <v>22</v>
      </c>
      <c r="B39" s="31" t="s">
        <v>560</v>
      </c>
      <c r="C39" s="28"/>
      <c r="D39" s="28"/>
      <c r="E39" s="28"/>
      <c r="F39" s="28"/>
    </row>
    <row r="40" spans="1:6" ht="15.75" x14ac:dyDescent="0.25">
      <c r="A40" s="28" t="s">
        <v>22</v>
      </c>
      <c r="B40" s="31" t="s">
        <v>561</v>
      </c>
      <c r="C40" s="28"/>
      <c r="D40" s="28"/>
      <c r="E40" s="28"/>
      <c r="F40" s="28"/>
    </row>
    <row r="41" spans="1:6" ht="15.75" x14ac:dyDescent="0.25">
      <c r="A41" s="28" t="s">
        <v>22</v>
      </c>
      <c r="B41" s="31" t="s">
        <v>563</v>
      </c>
      <c r="C41" s="28"/>
      <c r="D41" s="28"/>
      <c r="E41" s="28"/>
      <c r="F41" s="28"/>
    </row>
    <row r="42" spans="1:6" ht="31.5" x14ac:dyDescent="0.25">
      <c r="A42" s="29" t="s">
        <v>73</v>
      </c>
      <c r="B42" s="30" t="s">
        <v>438</v>
      </c>
      <c r="C42" s="28"/>
      <c r="D42" s="28"/>
      <c r="E42" s="28"/>
      <c r="F42" s="28"/>
    </row>
    <row r="43" spans="1:6" ht="15.75" x14ac:dyDescent="0.25">
      <c r="A43" s="29" t="s">
        <v>77</v>
      </c>
      <c r="B43" s="30" t="s">
        <v>439</v>
      </c>
      <c r="C43" s="28"/>
      <c r="D43" s="28"/>
      <c r="E43" s="28"/>
      <c r="F43" s="28"/>
    </row>
    <row r="44" spans="1:6" ht="15.75" x14ac:dyDescent="0.25">
      <c r="A44" s="29" t="s">
        <v>113</v>
      </c>
      <c r="B44" s="30" t="s">
        <v>247</v>
      </c>
      <c r="C44" s="28"/>
      <c r="D44" s="28"/>
      <c r="E44" s="28"/>
      <c r="F44" s="28"/>
    </row>
    <row r="45" spans="1:6" ht="15.75" x14ac:dyDescent="0.25">
      <c r="A45" s="29" t="s">
        <v>426</v>
      </c>
      <c r="B45" s="30" t="s">
        <v>98</v>
      </c>
      <c r="C45" s="28"/>
      <c r="D45" s="28"/>
      <c r="E45" s="28"/>
      <c r="F45" s="28"/>
    </row>
    <row r="46" spans="1:6" ht="15.75" x14ac:dyDescent="0.25">
      <c r="A46" s="29" t="s">
        <v>79</v>
      </c>
      <c r="B46" s="30" t="s">
        <v>476</v>
      </c>
      <c r="C46" s="28"/>
      <c r="D46" s="28"/>
      <c r="E46" s="28"/>
      <c r="F46" s="28"/>
    </row>
    <row r="47" spans="1:6" ht="18.75" customHeight="1" x14ac:dyDescent="0.25">
      <c r="A47" s="34" t="s">
        <v>288</v>
      </c>
    </row>
    <row r="48" spans="1:6" ht="15.75" x14ac:dyDescent="0.25">
      <c r="A48" s="224" t="s">
        <v>565</v>
      </c>
      <c r="B48" s="224"/>
      <c r="C48" s="224"/>
      <c r="D48" s="224"/>
      <c r="E48" s="224"/>
      <c r="F48" s="224"/>
    </row>
    <row r="49" spans="1:6" ht="15.75" x14ac:dyDescent="0.25">
      <c r="A49" s="221" t="s">
        <v>564</v>
      </c>
      <c r="B49" s="221"/>
      <c r="C49" s="221"/>
      <c r="D49" s="221"/>
      <c r="E49" s="221"/>
      <c r="F49" s="221"/>
    </row>
  </sheetData>
  <mergeCells count="9">
    <mergeCell ref="A49:F49"/>
    <mergeCell ref="A2:F2"/>
    <mergeCell ref="A3:F3"/>
    <mergeCell ref="A5:A6"/>
    <mergeCell ref="B5:B6"/>
    <mergeCell ref="C5:C6"/>
    <mergeCell ref="D5:D6"/>
    <mergeCell ref="E5:F5"/>
    <mergeCell ref="A48:F4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sheetPr>
  <dimension ref="A1:K19"/>
  <sheetViews>
    <sheetView workbookViewId="0"/>
  </sheetViews>
  <sheetFormatPr defaultRowHeight="15" x14ac:dyDescent="0.25"/>
  <cols>
    <col min="1" max="1" width="5.5703125" customWidth="1"/>
    <col min="2" max="2" width="36.5703125" customWidth="1"/>
  </cols>
  <sheetData>
    <row r="1" spans="1:11" ht="15.75" x14ac:dyDescent="0.25">
      <c r="K1" s="25" t="s">
        <v>566</v>
      </c>
    </row>
    <row r="2" spans="1:11" ht="15.75" x14ac:dyDescent="0.25">
      <c r="A2" s="222" t="s">
        <v>567</v>
      </c>
      <c r="B2" s="222"/>
      <c r="C2" s="222"/>
      <c r="D2" s="222"/>
      <c r="E2" s="222"/>
      <c r="F2" s="222"/>
      <c r="G2" s="222"/>
      <c r="H2" s="222"/>
      <c r="I2" s="222"/>
      <c r="J2" s="222"/>
      <c r="K2" s="222"/>
    </row>
    <row r="3" spans="1:11" ht="15.75" x14ac:dyDescent="0.25">
      <c r="A3" s="179" t="s">
        <v>126</v>
      </c>
      <c r="B3" s="179"/>
      <c r="C3" s="179"/>
      <c r="D3" s="179"/>
      <c r="E3" s="179"/>
      <c r="F3" s="179"/>
      <c r="G3" s="179"/>
      <c r="H3" s="179"/>
      <c r="I3" s="179"/>
      <c r="J3" s="179"/>
      <c r="K3" s="179"/>
    </row>
    <row r="4" spans="1:11" ht="15.75" x14ac:dyDescent="0.25">
      <c r="K4" s="26" t="s">
        <v>56</v>
      </c>
    </row>
    <row r="5" spans="1:11" ht="29.25" customHeight="1" x14ac:dyDescent="0.25">
      <c r="A5" s="223" t="s">
        <v>3</v>
      </c>
      <c r="B5" s="223" t="s">
        <v>161</v>
      </c>
      <c r="C5" s="223" t="s">
        <v>130</v>
      </c>
      <c r="D5" s="223" t="s">
        <v>367</v>
      </c>
      <c r="E5" s="223" t="s">
        <v>96</v>
      </c>
      <c r="F5" s="223" t="s">
        <v>568</v>
      </c>
      <c r="G5" s="223" t="s">
        <v>569</v>
      </c>
      <c r="H5" s="223" t="s">
        <v>570</v>
      </c>
      <c r="I5" s="223"/>
      <c r="J5" s="223"/>
      <c r="K5" s="223" t="s">
        <v>571</v>
      </c>
    </row>
    <row r="6" spans="1:11" ht="108" customHeight="1" x14ac:dyDescent="0.25">
      <c r="A6" s="223"/>
      <c r="B6" s="223"/>
      <c r="C6" s="223"/>
      <c r="D6" s="223"/>
      <c r="E6" s="223"/>
      <c r="F6" s="223"/>
      <c r="G6" s="223"/>
      <c r="H6" s="29" t="s">
        <v>130</v>
      </c>
      <c r="I6" s="29" t="s">
        <v>367</v>
      </c>
      <c r="J6" s="29" t="s">
        <v>96</v>
      </c>
      <c r="K6" s="223"/>
    </row>
    <row r="7" spans="1:11" ht="15.75" x14ac:dyDescent="0.25">
      <c r="A7" s="29" t="s">
        <v>15</v>
      </c>
      <c r="B7" s="29" t="s">
        <v>16</v>
      </c>
      <c r="C7" s="29">
        <v>1</v>
      </c>
      <c r="D7" s="29">
        <v>2</v>
      </c>
      <c r="E7" s="29">
        <v>3</v>
      </c>
      <c r="F7" s="29">
        <v>4</v>
      </c>
      <c r="G7" s="29">
        <v>5</v>
      </c>
      <c r="H7" s="29">
        <v>6</v>
      </c>
      <c r="I7" s="29">
        <v>7</v>
      </c>
      <c r="J7" s="29">
        <v>8</v>
      </c>
      <c r="K7" s="29">
        <v>9</v>
      </c>
    </row>
    <row r="8" spans="1:11" ht="15.75" x14ac:dyDescent="0.25">
      <c r="A8" s="29"/>
      <c r="B8" s="30" t="s">
        <v>133</v>
      </c>
      <c r="C8" s="28"/>
      <c r="D8" s="28"/>
      <c r="E8" s="28"/>
      <c r="F8" s="28"/>
      <c r="G8" s="28"/>
      <c r="H8" s="28"/>
      <c r="I8" s="28"/>
      <c r="J8" s="28"/>
      <c r="K8" s="28"/>
    </row>
    <row r="9" spans="1:11" ht="15.75" x14ac:dyDescent="0.25">
      <c r="A9" s="29" t="s">
        <v>83</v>
      </c>
      <c r="B9" s="30" t="s">
        <v>572</v>
      </c>
      <c r="C9" s="28"/>
      <c r="D9" s="28"/>
      <c r="E9" s="28"/>
      <c r="F9" s="28"/>
      <c r="G9" s="28"/>
      <c r="H9" s="28"/>
      <c r="I9" s="28"/>
      <c r="J9" s="28"/>
      <c r="K9" s="28"/>
    </row>
    <row r="10" spans="1:11" ht="15.75" x14ac:dyDescent="0.25">
      <c r="A10" s="29">
        <v>1</v>
      </c>
      <c r="B10" s="30" t="s">
        <v>166</v>
      </c>
      <c r="C10" s="28"/>
      <c r="D10" s="28"/>
      <c r="E10" s="28"/>
      <c r="F10" s="28"/>
      <c r="G10" s="28"/>
      <c r="H10" s="28"/>
      <c r="I10" s="28"/>
      <c r="J10" s="28"/>
      <c r="K10" s="28"/>
    </row>
    <row r="11" spans="1:11" ht="15.75" x14ac:dyDescent="0.25">
      <c r="A11" s="29">
        <v>2</v>
      </c>
      <c r="B11" s="30" t="s">
        <v>167</v>
      </c>
      <c r="C11" s="28"/>
      <c r="D11" s="28"/>
      <c r="E11" s="28"/>
      <c r="F11" s="28"/>
      <c r="G11" s="28"/>
      <c r="H11" s="28"/>
      <c r="I11" s="28"/>
      <c r="J11" s="28"/>
      <c r="K11" s="28"/>
    </row>
    <row r="12" spans="1:11" ht="15.75" x14ac:dyDescent="0.25">
      <c r="A12" s="29">
        <v>3</v>
      </c>
      <c r="B12" s="30" t="s">
        <v>573</v>
      </c>
      <c r="C12" s="28"/>
      <c r="D12" s="28"/>
      <c r="E12" s="28"/>
      <c r="F12" s="28"/>
      <c r="G12" s="28"/>
      <c r="H12" s="28"/>
      <c r="I12" s="28"/>
      <c r="J12" s="28"/>
      <c r="K12" s="28"/>
    </row>
    <row r="13" spans="1:11" ht="47.25" x14ac:dyDescent="0.25">
      <c r="A13" s="29" t="s">
        <v>70</v>
      </c>
      <c r="B13" s="30" t="s">
        <v>574</v>
      </c>
      <c r="C13" s="28"/>
      <c r="D13" s="28"/>
      <c r="E13" s="28"/>
      <c r="F13" s="28"/>
      <c r="G13" s="28"/>
      <c r="H13" s="28"/>
      <c r="I13" s="28"/>
      <c r="J13" s="28"/>
      <c r="K13" s="28"/>
    </row>
    <row r="14" spans="1:11" ht="31.5" x14ac:dyDescent="0.25">
      <c r="A14" s="29" t="s">
        <v>73</v>
      </c>
      <c r="B14" s="30" t="s">
        <v>575</v>
      </c>
      <c r="C14" s="28"/>
      <c r="D14" s="28"/>
      <c r="E14" s="28"/>
      <c r="F14" s="28"/>
      <c r="G14" s="28"/>
      <c r="H14" s="28"/>
      <c r="I14" s="28"/>
      <c r="J14" s="28"/>
      <c r="K14" s="28"/>
    </row>
    <row r="15" spans="1:11" ht="31.5" x14ac:dyDescent="0.25">
      <c r="A15" s="29" t="s">
        <v>77</v>
      </c>
      <c r="B15" s="30" t="s">
        <v>576</v>
      </c>
      <c r="C15" s="28"/>
      <c r="D15" s="28"/>
      <c r="E15" s="28"/>
      <c r="F15" s="28"/>
      <c r="G15" s="28"/>
      <c r="H15" s="28"/>
      <c r="I15" s="28"/>
      <c r="J15" s="28"/>
      <c r="K15" s="28"/>
    </row>
    <row r="16" spans="1:11" ht="31.5" x14ac:dyDescent="0.25">
      <c r="A16" s="29" t="s">
        <v>113</v>
      </c>
      <c r="B16" s="30" t="s">
        <v>577</v>
      </c>
      <c r="C16" s="28"/>
      <c r="D16" s="28"/>
      <c r="E16" s="28"/>
      <c r="F16" s="28"/>
      <c r="G16" s="28"/>
      <c r="H16" s="28"/>
      <c r="I16" s="28"/>
      <c r="J16" s="28"/>
      <c r="K16" s="28"/>
    </row>
    <row r="17" spans="1:11" ht="15.75" x14ac:dyDescent="0.25">
      <c r="A17" s="27" t="s">
        <v>579</v>
      </c>
    </row>
    <row r="18" spans="1:11" ht="30.75" customHeight="1" x14ac:dyDescent="0.25">
      <c r="A18" s="221" t="s">
        <v>580</v>
      </c>
      <c r="B18" s="221"/>
      <c r="C18" s="221"/>
      <c r="D18" s="221"/>
      <c r="E18" s="221"/>
      <c r="F18" s="221"/>
      <c r="G18" s="221"/>
      <c r="H18" s="221"/>
      <c r="I18" s="221"/>
      <c r="J18" s="221"/>
      <c r="K18" s="221"/>
    </row>
    <row r="19" spans="1:11" ht="15.75" x14ac:dyDescent="0.25">
      <c r="A19" s="224" t="s">
        <v>578</v>
      </c>
      <c r="B19" s="224"/>
      <c r="C19" s="224"/>
      <c r="D19" s="224"/>
      <c r="E19" s="224"/>
      <c r="F19" s="224"/>
      <c r="G19" s="224"/>
      <c r="H19" s="224"/>
      <c r="I19" s="224"/>
      <c r="J19" s="224"/>
      <c r="K19" s="224"/>
    </row>
  </sheetData>
  <mergeCells count="13">
    <mergeCell ref="A19:K19"/>
    <mergeCell ref="G5:G6"/>
    <mergeCell ref="H5:J5"/>
    <mergeCell ref="K5:K6"/>
    <mergeCell ref="A2:K2"/>
    <mergeCell ref="A3:K3"/>
    <mergeCell ref="A18:K18"/>
    <mergeCell ref="A5:A6"/>
    <mergeCell ref="B5:B6"/>
    <mergeCell ref="C5:C6"/>
    <mergeCell ref="D5:D6"/>
    <mergeCell ref="E5:E6"/>
    <mergeCell ref="F5:F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0000"/>
  </sheetPr>
  <dimension ref="A1:R12"/>
  <sheetViews>
    <sheetView workbookViewId="0"/>
  </sheetViews>
  <sheetFormatPr defaultRowHeight="15" x14ac:dyDescent="0.25"/>
  <cols>
    <col min="1" max="1" width="5.85546875" customWidth="1"/>
    <col min="2" max="2" width="36" customWidth="1"/>
    <col min="16" max="16" width="10.7109375" customWidth="1"/>
  </cols>
  <sheetData>
    <row r="1" spans="1:18" ht="15.75" x14ac:dyDescent="0.25">
      <c r="R1" s="25" t="s">
        <v>581</v>
      </c>
    </row>
    <row r="2" spans="1:18" ht="15.75" x14ac:dyDescent="0.25">
      <c r="A2" s="179" t="s">
        <v>582</v>
      </c>
      <c r="B2" s="179"/>
      <c r="C2" s="179"/>
      <c r="D2" s="179"/>
      <c r="E2" s="179"/>
      <c r="F2" s="179"/>
      <c r="G2" s="179"/>
      <c r="H2" s="179"/>
      <c r="I2" s="179"/>
      <c r="J2" s="179"/>
      <c r="K2" s="179"/>
      <c r="L2" s="179"/>
      <c r="M2" s="179"/>
      <c r="N2" s="179"/>
      <c r="O2" s="179"/>
      <c r="P2" s="179"/>
      <c r="Q2" s="179"/>
      <c r="R2" s="179"/>
    </row>
    <row r="3" spans="1:18" ht="15.75" x14ac:dyDescent="0.25">
      <c r="A3" s="179" t="s">
        <v>126</v>
      </c>
      <c r="B3" s="179"/>
      <c r="C3" s="179"/>
      <c r="D3" s="179"/>
      <c r="E3" s="179"/>
      <c r="F3" s="179"/>
      <c r="G3" s="179"/>
      <c r="H3" s="179"/>
      <c r="I3" s="179"/>
      <c r="J3" s="179"/>
      <c r="K3" s="179"/>
      <c r="L3" s="179"/>
      <c r="M3" s="179"/>
      <c r="N3" s="179"/>
      <c r="O3" s="179"/>
      <c r="P3" s="179"/>
      <c r="Q3" s="179"/>
      <c r="R3" s="179"/>
    </row>
    <row r="4" spans="1:18" ht="15.75" x14ac:dyDescent="0.25">
      <c r="R4" s="26" t="s">
        <v>56</v>
      </c>
    </row>
    <row r="5" spans="1:18" ht="15.75" x14ac:dyDescent="0.25">
      <c r="A5" s="223" t="s">
        <v>3</v>
      </c>
      <c r="B5" s="223" t="s">
        <v>161</v>
      </c>
      <c r="C5" s="223" t="s">
        <v>130</v>
      </c>
      <c r="D5" s="223" t="s">
        <v>419</v>
      </c>
      <c r="E5" s="223" t="s">
        <v>420</v>
      </c>
      <c r="F5" s="223" t="s">
        <v>552</v>
      </c>
      <c r="G5" s="223" t="s">
        <v>553</v>
      </c>
      <c r="H5" s="223" t="s">
        <v>554</v>
      </c>
      <c r="I5" s="223" t="s">
        <v>555</v>
      </c>
      <c r="J5" s="223" t="s">
        <v>556</v>
      </c>
      <c r="K5" s="223" t="s">
        <v>557</v>
      </c>
      <c r="L5" s="223" t="s">
        <v>558</v>
      </c>
      <c r="M5" s="223" t="s">
        <v>559</v>
      </c>
      <c r="N5" s="223" t="s">
        <v>162</v>
      </c>
      <c r="O5" s="223"/>
      <c r="P5" s="223" t="s">
        <v>560</v>
      </c>
      <c r="Q5" s="223" t="s">
        <v>561</v>
      </c>
      <c r="R5" s="223" t="s">
        <v>562</v>
      </c>
    </row>
    <row r="6" spans="1:18" ht="126" x14ac:dyDescent="0.25">
      <c r="A6" s="223"/>
      <c r="B6" s="223"/>
      <c r="C6" s="223"/>
      <c r="D6" s="223"/>
      <c r="E6" s="223"/>
      <c r="F6" s="223"/>
      <c r="G6" s="223"/>
      <c r="H6" s="223"/>
      <c r="I6" s="223"/>
      <c r="J6" s="223"/>
      <c r="K6" s="223"/>
      <c r="L6" s="223"/>
      <c r="M6" s="223"/>
      <c r="N6" s="29" t="s">
        <v>583</v>
      </c>
      <c r="O6" s="29" t="s">
        <v>584</v>
      </c>
      <c r="P6" s="223"/>
      <c r="Q6" s="223"/>
      <c r="R6" s="223"/>
    </row>
    <row r="7" spans="1:18"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row>
    <row r="8" spans="1:18" ht="33" customHeight="1" x14ac:dyDescent="0.25">
      <c r="A8" s="29"/>
      <c r="B8" s="30" t="s">
        <v>133</v>
      </c>
      <c r="C8" s="28"/>
      <c r="D8" s="28"/>
      <c r="E8" s="28"/>
      <c r="F8" s="28"/>
      <c r="G8" s="28"/>
      <c r="H8" s="28"/>
      <c r="I8" s="28"/>
      <c r="J8" s="28"/>
      <c r="K8" s="28"/>
      <c r="L8" s="28"/>
      <c r="M8" s="28"/>
      <c r="N8" s="28"/>
      <c r="O8" s="28"/>
      <c r="P8" s="28"/>
      <c r="Q8" s="28"/>
      <c r="R8" s="28"/>
    </row>
    <row r="9" spans="1:18" ht="46.5" customHeight="1" x14ac:dyDescent="0.25">
      <c r="A9" s="29">
        <v>1</v>
      </c>
      <c r="B9" s="30" t="s">
        <v>166</v>
      </c>
      <c r="C9" s="28"/>
      <c r="D9" s="28"/>
      <c r="E9" s="28"/>
      <c r="F9" s="28"/>
      <c r="G9" s="28"/>
      <c r="H9" s="28"/>
      <c r="I9" s="28"/>
      <c r="J9" s="28"/>
      <c r="K9" s="28"/>
      <c r="L9" s="28"/>
      <c r="M9" s="28"/>
      <c r="N9" s="28"/>
      <c r="O9" s="28"/>
      <c r="P9" s="28"/>
      <c r="Q9" s="28"/>
      <c r="R9" s="28"/>
    </row>
    <row r="10" spans="1:18" ht="46.5" customHeight="1" x14ac:dyDescent="0.25">
      <c r="A10" s="29">
        <v>2</v>
      </c>
      <c r="B10" s="30" t="s">
        <v>167</v>
      </c>
      <c r="C10" s="28"/>
      <c r="D10" s="28"/>
      <c r="E10" s="28"/>
      <c r="F10" s="28"/>
      <c r="G10" s="28"/>
      <c r="H10" s="28"/>
      <c r="I10" s="28"/>
      <c r="J10" s="28"/>
      <c r="K10" s="28"/>
      <c r="L10" s="28"/>
      <c r="M10" s="28"/>
      <c r="N10" s="28"/>
      <c r="O10" s="28"/>
      <c r="P10" s="28"/>
      <c r="Q10" s="28"/>
      <c r="R10" s="28"/>
    </row>
    <row r="11" spans="1:18" ht="46.5" customHeight="1" x14ac:dyDescent="0.25">
      <c r="A11" s="29">
        <v>3</v>
      </c>
      <c r="B11" s="30" t="s">
        <v>585</v>
      </c>
      <c r="C11" s="28"/>
      <c r="D11" s="28"/>
      <c r="E11" s="28"/>
      <c r="F11" s="28"/>
      <c r="G11" s="28"/>
      <c r="H11" s="28"/>
      <c r="I11" s="28"/>
      <c r="J11" s="28"/>
      <c r="K11" s="28"/>
      <c r="L11" s="28"/>
      <c r="M11" s="28"/>
      <c r="N11" s="28"/>
      <c r="O11" s="28"/>
      <c r="P11" s="28"/>
      <c r="Q11" s="28"/>
      <c r="R11" s="28"/>
    </row>
    <row r="12" spans="1:18" ht="15.75" x14ac:dyDescent="0.25">
      <c r="A12" s="35"/>
    </row>
  </sheetData>
  <mergeCells count="19">
    <mergeCell ref="F5:F6"/>
    <mergeCell ref="M5:M6"/>
    <mergeCell ref="N5:O5"/>
    <mergeCell ref="P5:P6"/>
    <mergeCell ref="Q5:Q6"/>
    <mergeCell ref="R5:R6"/>
    <mergeCell ref="A2:R2"/>
    <mergeCell ref="A3:R3"/>
    <mergeCell ref="G5:G6"/>
    <mergeCell ref="H5:H6"/>
    <mergeCell ref="I5:I6"/>
    <mergeCell ref="J5:J6"/>
    <mergeCell ref="K5:K6"/>
    <mergeCell ref="L5:L6"/>
    <mergeCell ref="A5:A6"/>
    <mergeCell ref="B5:B6"/>
    <mergeCell ref="C5:C6"/>
    <mergeCell ref="D5:D6"/>
    <mergeCell ref="E5:E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R11"/>
  <sheetViews>
    <sheetView topLeftCell="C1" workbookViewId="0"/>
  </sheetViews>
  <sheetFormatPr defaultRowHeight="15" x14ac:dyDescent="0.25"/>
  <cols>
    <col min="1" max="1" width="6.140625" customWidth="1"/>
    <col min="2" max="2" width="26.28515625" customWidth="1"/>
    <col min="16" max="16" width="10.85546875" customWidth="1"/>
  </cols>
  <sheetData>
    <row r="1" spans="1:18" ht="15.75" x14ac:dyDescent="0.25">
      <c r="R1" s="25" t="s">
        <v>586</v>
      </c>
    </row>
    <row r="2" spans="1:18" ht="15.75" x14ac:dyDescent="0.25">
      <c r="A2" s="179" t="s">
        <v>587</v>
      </c>
      <c r="B2" s="179"/>
      <c r="C2" s="179"/>
      <c r="D2" s="179"/>
      <c r="E2" s="179"/>
      <c r="F2" s="179"/>
      <c r="G2" s="179"/>
      <c r="H2" s="179"/>
      <c r="I2" s="179"/>
      <c r="J2" s="179"/>
      <c r="K2" s="179"/>
      <c r="L2" s="179"/>
      <c r="M2" s="179"/>
      <c r="N2" s="179"/>
      <c r="O2" s="179"/>
      <c r="P2" s="179"/>
      <c r="Q2" s="179"/>
      <c r="R2" s="179"/>
    </row>
    <row r="3" spans="1:18" ht="15.75" x14ac:dyDescent="0.25">
      <c r="A3" s="179" t="s">
        <v>126</v>
      </c>
      <c r="B3" s="179"/>
      <c r="C3" s="179"/>
      <c r="D3" s="179"/>
      <c r="E3" s="179"/>
      <c r="F3" s="179"/>
      <c r="G3" s="179"/>
      <c r="H3" s="179"/>
      <c r="I3" s="179"/>
      <c r="J3" s="179"/>
      <c r="K3" s="179"/>
      <c r="L3" s="179"/>
      <c r="M3" s="179"/>
      <c r="N3" s="179"/>
      <c r="O3" s="179"/>
      <c r="P3" s="179"/>
      <c r="Q3" s="179"/>
      <c r="R3" s="179"/>
    </row>
    <row r="4" spans="1:18" ht="15.75" x14ac:dyDescent="0.25">
      <c r="R4" s="26" t="s">
        <v>56</v>
      </c>
    </row>
    <row r="5" spans="1:18" ht="15.75" x14ac:dyDescent="0.25">
      <c r="A5" s="223" t="s">
        <v>3</v>
      </c>
      <c r="B5" s="223" t="s">
        <v>161</v>
      </c>
      <c r="C5" s="223" t="s">
        <v>130</v>
      </c>
      <c r="D5" s="223" t="s">
        <v>419</v>
      </c>
      <c r="E5" s="223" t="s">
        <v>420</v>
      </c>
      <c r="F5" s="223" t="s">
        <v>552</v>
      </c>
      <c r="G5" s="223" t="s">
        <v>553</v>
      </c>
      <c r="H5" s="223" t="s">
        <v>554</v>
      </c>
      <c r="I5" s="223" t="s">
        <v>555</v>
      </c>
      <c r="J5" s="223" t="s">
        <v>556</v>
      </c>
      <c r="K5" s="223" t="s">
        <v>557</v>
      </c>
      <c r="L5" s="223" t="s">
        <v>558</v>
      </c>
      <c r="M5" s="223" t="s">
        <v>559</v>
      </c>
      <c r="N5" s="223" t="s">
        <v>162</v>
      </c>
      <c r="O5" s="223"/>
      <c r="P5" s="223" t="s">
        <v>560</v>
      </c>
      <c r="Q5" s="223" t="s">
        <v>561</v>
      </c>
      <c r="R5" s="223" t="s">
        <v>562</v>
      </c>
    </row>
    <row r="6" spans="1:18" ht="126" x14ac:dyDescent="0.25">
      <c r="A6" s="223"/>
      <c r="B6" s="223"/>
      <c r="C6" s="223"/>
      <c r="D6" s="223"/>
      <c r="E6" s="223"/>
      <c r="F6" s="223"/>
      <c r="G6" s="223"/>
      <c r="H6" s="223"/>
      <c r="I6" s="223"/>
      <c r="J6" s="223"/>
      <c r="K6" s="223"/>
      <c r="L6" s="223"/>
      <c r="M6" s="223"/>
      <c r="N6" s="29" t="s">
        <v>583</v>
      </c>
      <c r="O6" s="29" t="s">
        <v>584</v>
      </c>
      <c r="P6" s="223"/>
      <c r="Q6" s="223"/>
      <c r="R6" s="223"/>
    </row>
    <row r="7" spans="1:18"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row>
    <row r="8" spans="1:18" ht="33" customHeight="1" x14ac:dyDescent="0.25">
      <c r="A8" s="29"/>
      <c r="B8" s="30" t="s">
        <v>133</v>
      </c>
      <c r="C8" s="28"/>
      <c r="D8" s="28"/>
      <c r="E8" s="28"/>
      <c r="F8" s="28"/>
      <c r="G8" s="28"/>
      <c r="H8" s="28"/>
      <c r="I8" s="28"/>
      <c r="J8" s="28"/>
      <c r="K8" s="28"/>
      <c r="L8" s="28"/>
      <c r="M8" s="28"/>
      <c r="N8" s="28"/>
      <c r="O8" s="28"/>
      <c r="P8" s="28"/>
      <c r="Q8" s="28"/>
      <c r="R8" s="28"/>
    </row>
    <row r="9" spans="1:18" ht="33" customHeight="1" x14ac:dyDescent="0.25">
      <c r="A9" s="29">
        <v>1</v>
      </c>
      <c r="B9" s="30" t="s">
        <v>166</v>
      </c>
      <c r="C9" s="28"/>
      <c r="D9" s="28"/>
      <c r="E9" s="28"/>
      <c r="F9" s="28"/>
      <c r="G9" s="28"/>
      <c r="H9" s="28"/>
      <c r="I9" s="28"/>
      <c r="J9" s="28"/>
      <c r="K9" s="28"/>
      <c r="L9" s="28"/>
      <c r="M9" s="28"/>
      <c r="N9" s="28"/>
      <c r="O9" s="28"/>
      <c r="P9" s="28"/>
      <c r="Q9" s="28"/>
      <c r="R9" s="28"/>
    </row>
    <row r="10" spans="1:18" ht="33" customHeight="1" x14ac:dyDescent="0.25">
      <c r="A10" s="29">
        <v>2</v>
      </c>
      <c r="B10" s="30" t="s">
        <v>167</v>
      </c>
      <c r="C10" s="28"/>
      <c r="D10" s="28"/>
      <c r="E10" s="28"/>
      <c r="F10" s="28"/>
      <c r="G10" s="28"/>
      <c r="H10" s="28"/>
      <c r="I10" s="28"/>
      <c r="J10" s="28"/>
      <c r="K10" s="28"/>
      <c r="L10" s="28"/>
      <c r="M10" s="28"/>
      <c r="N10" s="28"/>
      <c r="O10" s="28"/>
      <c r="P10" s="28"/>
      <c r="Q10" s="28"/>
      <c r="R10" s="28"/>
    </row>
    <row r="11" spans="1:18" ht="33" customHeight="1" x14ac:dyDescent="0.25">
      <c r="A11" s="29">
        <v>3</v>
      </c>
      <c r="B11" s="30" t="s">
        <v>585</v>
      </c>
      <c r="C11" s="28"/>
      <c r="D11" s="28"/>
      <c r="E11" s="28"/>
      <c r="F11" s="28"/>
      <c r="G11" s="28"/>
      <c r="H11" s="28"/>
      <c r="I11" s="28"/>
      <c r="J11" s="28"/>
      <c r="K11" s="28"/>
      <c r="L11" s="28"/>
      <c r="M11" s="28"/>
      <c r="N11" s="28"/>
      <c r="O11" s="28"/>
      <c r="P11" s="28"/>
      <c r="Q11" s="28"/>
      <c r="R11" s="28"/>
    </row>
  </sheetData>
  <mergeCells count="19">
    <mergeCell ref="F5:F6"/>
    <mergeCell ref="M5:M6"/>
    <mergeCell ref="N5:O5"/>
    <mergeCell ref="P5:P6"/>
    <mergeCell ref="Q5:Q6"/>
    <mergeCell ref="R5:R6"/>
    <mergeCell ref="A2:R2"/>
    <mergeCell ref="A3:R3"/>
    <mergeCell ref="G5:G6"/>
    <mergeCell ref="H5:H6"/>
    <mergeCell ref="I5:I6"/>
    <mergeCell ref="J5:J6"/>
    <mergeCell ref="K5:K6"/>
    <mergeCell ref="L5:L6"/>
    <mergeCell ref="A5:A6"/>
    <mergeCell ref="B5:B6"/>
    <mergeCell ref="C5:C6"/>
    <mergeCell ref="D5:D6"/>
    <mergeCell ref="E5:E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AF28"/>
  <sheetViews>
    <sheetView zoomScale="75" zoomScaleNormal="75" workbookViewId="0"/>
  </sheetViews>
  <sheetFormatPr defaultRowHeight="15" x14ac:dyDescent="0.25"/>
  <cols>
    <col min="1" max="1" width="6.140625" customWidth="1"/>
    <col min="2" max="2" width="20" customWidth="1"/>
    <col min="4" max="4" width="8.7109375" customWidth="1"/>
  </cols>
  <sheetData>
    <row r="1" spans="1:32" ht="15.75" x14ac:dyDescent="0.25">
      <c r="AF1" s="25" t="s">
        <v>588</v>
      </c>
    </row>
    <row r="2" spans="1:32" ht="18.75" x14ac:dyDescent="0.25">
      <c r="A2" s="225" t="s">
        <v>589</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row>
    <row r="3" spans="1:32" ht="15.75" x14ac:dyDescent="0.25">
      <c r="A3" s="179" t="s">
        <v>512</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2" ht="15.75" x14ac:dyDescent="0.25">
      <c r="AE4" s="26" t="s">
        <v>590</v>
      </c>
    </row>
    <row r="5" spans="1:32" ht="15.75" x14ac:dyDescent="0.25">
      <c r="A5" s="223" t="s">
        <v>3</v>
      </c>
      <c r="B5" s="223" t="s">
        <v>522</v>
      </c>
      <c r="C5" s="223" t="s">
        <v>591</v>
      </c>
      <c r="D5" s="223"/>
      <c r="E5" s="223"/>
      <c r="F5" s="223"/>
      <c r="G5" s="223"/>
      <c r="H5" s="223"/>
      <c r="I5" s="223"/>
      <c r="J5" s="223"/>
      <c r="K5" s="223"/>
      <c r="L5" s="223"/>
      <c r="M5" s="223" t="s">
        <v>592</v>
      </c>
      <c r="N5" s="223"/>
      <c r="O5" s="223"/>
      <c r="P5" s="223"/>
      <c r="Q5" s="223"/>
      <c r="R5" s="223"/>
      <c r="S5" s="223"/>
      <c r="T5" s="223"/>
      <c r="U5" s="223"/>
      <c r="V5" s="223"/>
      <c r="W5" s="223" t="s">
        <v>374</v>
      </c>
      <c r="X5" s="223"/>
      <c r="Y5" s="223"/>
      <c r="Z5" s="223"/>
      <c r="AA5" s="223"/>
      <c r="AB5" s="223"/>
      <c r="AC5" s="223"/>
      <c r="AD5" s="223"/>
      <c r="AE5" s="223"/>
      <c r="AF5" s="223"/>
    </row>
    <row r="6" spans="1:32" ht="23.25" customHeight="1" x14ac:dyDescent="0.25">
      <c r="A6" s="223"/>
      <c r="B6" s="223"/>
      <c r="C6" s="223" t="s">
        <v>130</v>
      </c>
      <c r="D6" s="223" t="s">
        <v>367</v>
      </c>
      <c r="E6" s="223"/>
      <c r="F6" s="223"/>
      <c r="G6" s="223"/>
      <c r="H6" s="223"/>
      <c r="I6" s="223"/>
      <c r="J6" s="223" t="s">
        <v>96</v>
      </c>
      <c r="K6" s="223" t="s">
        <v>162</v>
      </c>
      <c r="L6" s="223"/>
      <c r="M6" s="223" t="s">
        <v>130</v>
      </c>
      <c r="N6" s="223" t="s">
        <v>367</v>
      </c>
      <c r="O6" s="223"/>
      <c r="P6" s="223"/>
      <c r="Q6" s="223"/>
      <c r="R6" s="223"/>
      <c r="S6" s="223"/>
      <c r="T6" s="223" t="s">
        <v>96</v>
      </c>
      <c r="U6" s="223" t="s">
        <v>162</v>
      </c>
      <c r="V6" s="223"/>
      <c r="W6" s="223" t="s">
        <v>130</v>
      </c>
      <c r="X6" s="223" t="s">
        <v>367</v>
      </c>
      <c r="Y6" s="223"/>
      <c r="Z6" s="223"/>
      <c r="AA6" s="223"/>
      <c r="AB6" s="223"/>
      <c r="AC6" s="223"/>
      <c r="AD6" s="223" t="s">
        <v>96</v>
      </c>
      <c r="AE6" s="223" t="s">
        <v>162</v>
      </c>
      <c r="AF6" s="223"/>
    </row>
    <row r="7" spans="1:32" ht="15.75" x14ac:dyDescent="0.25">
      <c r="A7" s="223"/>
      <c r="B7" s="223"/>
      <c r="C7" s="223"/>
      <c r="D7" s="223" t="s">
        <v>130</v>
      </c>
      <c r="E7" s="223" t="s">
        <v>162</v>
      </c>
      <c r="F7" s="223"/>
      <c r="G7" s="223" t="s">
        <v>593</v>
      </c>
      <c r="H7" s="223" t="s">
        <v>594</v>
      </c>
      <c r="I7" s="223" t="s">
        <v>422</v>
      </c>
      <c r="J7" s="223"/>
      <c r="K7" s="223"/>
      <c r="L7" s="223"/>
      <c r="M7" s="223"/>
      <c r="N7" s="223" t="s">
        <v>130</v>
      </c>
      <c r="O7" s="223" t="s">
        <v>162</v>
      </c>
      <c r="P7" s="223"/>
      <c r="Q7" s="223" t="s">
        <v>593</v>
      </c>
      <c r="R7" s="223" t="s">
        <v>594</v>
      </c>
      <c r="S7" s="223" t="s">
        <v>422</v>
      </c>
      <c r="T7" s="223"/>
      <c r="U7" s="223" t="s">
        <v>595</v>
      </c>
      <c r="V7" s="223" t="s">
        <v>475</v>
      </c>
      <c r="W7" s="223"/>
      <c r="X7" s="223" t="s">
        <v>130</v>
      </c>
      <c r="Y7" s="223" t="s">
        <v>162</v>
      </c>
      <c r="Z7" s="223"/>
      <c r="AA7" s="223" t="s">
        <v>593</v>
      </c>
      <c r="AB7" s="223" t="s">
        <v>594</v>
      </c>
      <c r="AC7" s="223" t="s">
        <v>422</v>
      </c>
      <c r="AD7" s="223"/>
      <c r="AE7" s="223"/>
      <c r="AF7" s="223"/>
    </row>
    <row r="8" spans="1:32" ht="121.5" customHeight="1" x14ac:dyDescent="0.25">
      <c r="A8" s="223"/>
      <c r="B8" s="223"/>
      <c r="C8" s="223"/>
      <c r="D8" s="223"/>
      <c r="E8" s="29" t="s">
        <v>595</v>
      </c>
      <c r="F8" s="29" t="s">
        <v>420</v>
      </c>
      <c r="G8" s="223"/>
      <c r="H8" s="223"/>
      <c r="I8" s="223"/>
      <c r="J8" s="223"/>
      <c r="K8" s="29" t="s">
        <v>595</v>
      </c>
      <c r="L8" s="29" t="s">
        <v>475</v>
      </c>
      <c r="M8" s="223"/>
      <c r="N8" s="223"/>
      <c r="O8" s="29" t="s">
        <v>595</v>
      </c>
      <c r="P8" s="29" t="s">
        <v>420</v>
      </c>
      <c r="Q8" s="223"/>
      <c r="R8" s="223"/>
      <c r="S8" s="223"/>
      <c r="T8" s="223"/>
      <c r="U8" s="223"/>
      <c r="V8" s="223"/>
      <c r="W8" s="223"/>
      <c r="X8" s="223"/>
      <c r="Y8" s="29" t="s">
        <v>595</v>
      </c>
      <c r="Z8" s="29" t="s">
        <v>420</v>
      </c>
      <c r="AA8" s="223"/>
      <c r="AB8" s="223"/>
      <c r="AC8" s="223"/>
      <c r="AD8" s="223"/>
      <c r="AE8" s="29" t="s">
        <v>595</v>
      </c>
      <c r="AF8" s="29" t="s">
        <v>420</v>
      </c>
    </row>
    <row r="9" spans="1:32" ht="31.5" x14ac:dyDescent="0.25">
      <c r="A9" s="29" t="s">
        <v>15</v>
      </c>
      <c r="B9" s="29" t="s">
        <v>16</v>
      </c>
      <c r="C9" s="29">
        <v>1</v>
      </c>
      <c r="D9" s="29">
        <v>2</v>
      </c>
      <c r="E9" s="29">
        <v>3</v>
      </c>
      <c r="F9" s="29">
        <v>4</v>
      </c>
      <c r="G9" s="29">
        <v>5</v>
      </c>
      <c r="H9" s="29">
        <v>6</v>
      </c>
      <c r="I9" s="29">
        <v>7</v>
      </c>
      <c r="J9" s="29">
        <v>8</v>
      </c>
      <c r="K9" s="29">
        <v>9</v>
      </c>
      <c r="L9" s="29">
        <v>10</v>
      </c>
      <c r="M9" s="29">
        <v>11</v>
      </c>
      <c r="N9" s="29">
        <v>12</v>
      </c>
      <c r="O9" s="29">
        <v>13</v>
      </c>
      <c r="P9" s="29">
        <v>14</v>
      </c>
      <c r="Q9" s="29">
        <v>15</v>
      </c>
      <c r="R9" s="29">
        <v>16</v>
      </c>
      <c r="S9" s="29">
        <v>17</v>
      </c>
      <c r="T9" s="29">
        <v>18</v>
      </c>
      <c r="U9" s="29">
        <v>19</v>
      </c>
      <c r="V9" s="29">
        <v>20</v>
      </c>
      <c r="W9" s="29" t="s">
        <v>596</v>
      </c>
      <c r="X9" s="29" t="s">
        <v>597</v>
      </c>
      <c r="Y9" s="29" t="s">
        <v>598</v>
      </c>
      <c r="Z9" s="29" t="s">
        <v>599</v>
      </c>
      <c r="AA9" s="29" t="s">
        <v>600</v>
      </c>
      <c r="AB9" s="29" t="s">
        <v>601</v>
      </c>
      <c r="AC9" s="29" t="s">
        <v>602</v>
      </c>
      <c r="AD9" s="29" t="s">
        <v>603</v>
      </c>
      <c r="AE9" s="29" t="s">
        <v>604</v>
      </c>
      <c r="AF9" s="29" t="s">
        <v>605</v>
      </c>
    </row>
    <row r="10" spans="1:32" ht="15.75" x14ac:dyDescent="0.25">
      <c r="A10" s="31"/>
      <c r="B10" s="30" t="s">
        <v>133</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row>
    <row r="11" spans="1:32" ht="15.75" x14ac:dyDescent="0.25">
      <c r="A11" s="28">
        <v>1</v>
      </c>
      <c r="B11" s="31" t="s">
        <v>169</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row>
    <row r="12" spans="1:32" ht="15.75" x14ac:dyDescent="0.25">
      <c r="A12" s="28">
        <v>2</v>
      </c>
      <c r="B12" s="31" t="s">
        <v>170</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row>
    <row r="13" spans="1:32" ht="15.75" x14ac:dyDescent="0.25">
      <c r="A13" s="28">
        <v>3</v>
      </c>
      <c r="B13" s="31" t="s">
        <v>606</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row>
    <row r="14" spans="1:32" ht="15.75" x14ac:dyDescent="0.25">
      <c r="A14" s="28">
        <v>4</v>
      </c>
      <c r="B14" s="31" t="s">
        <v>172</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row>
    <row r="15" spans="1:32" ht="15.75" x14ac:dyDescent="0.25">
      <c r="A15" s="28">
        <v>5</v>
      </c>
      <c r="B15" s="31" t="s">
        <v>607</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row>
    <row r="16" spans="1:32" ht="15.75" x14ac:dyDescent="0.25">
      <c r="A16" s="28">
        <v>6</v>
      </c>
      <c r="B16" s="31" t="s">
        <v>174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row>
    <row r="17" spans="1:32" ht="15.75" x14ac:dyDescent="0.25">
      <c r="A17" s="28">
        <v>7</v>
      </c>
      <c r="B17" s="31" t="s">
        <v>175</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row>
    <row r="18" spans="1:32" ht="15.75" x14ac:dyDescent="0.25">
      <c r="A18" s="28">
        <v>8</v>
      </c>
      <c r="B18" s="31" t="s">
        <v>608</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ht="15.75" x14ac:dyDescent="0.25">
      <c r="A19" s="28">
        <v>9</v>
      </c>
      <c r="B19" s="31" t="s">
        <v>198</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row>
    <row r="20" spans="1:32" ht="15.75" x14ac:dyDescent="0.25">
      <c r="A20" s="28">
        <v>10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row>
    <row r="21" spans="1:32" ht="15.75" x14ac:dyDescent="0.25">
      <c r="A21" s="28">
        <v>11</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row>
    <row r="22" spans="1:32" ht="15.75" x14ac:dyDescent="0.25">
      <c r="A22" s="28">
        <v>12</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row>
    <row r="23" spans="1:32" ht="15.75" x14ac:dyDescent="0.25">
      <c r="A23" s="28">
        <v>13</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1:32" ht="15.75" x14ac:dyDescent="0.25">
      <c r="A24" s="28">
        <v>14</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row>
    <row r="25" spans="1:32" ht="15.75" x14ac:dyDescent="0.25">
      <c r="A25" s="28">
        <v>15</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ht="15.75" x14ac:dyDescent="0.25">
      <c r="A26" s="27" t="s">
        <v>579</v>
      </c>
    </row>
    <row r="27" spans="1:32" ht="15.75" x14ac:dyDescent="0.25">
      <c r="A27" s="33" t="s">
        <v>610</v>
      </c>
    </row>
    <row r="28" spans="1:32" ht="15.75" x14ac:dyDescent="0.25">
      <c r="A28" s="33" t="s">
        <v>609</v>
      </c>
    </row>
  </sheetData>
  <mergeCells count="36">
    <mergeCell ref="C5:L5"/>
    <mergeCell ref="S7:S8"/>
    <mergeCell ref="U7:U8"/>
    <mergeCell ref="U6:V6"/>
    <mergeCell ref="V7:V8"/>
    <mergeCell ref="M5:V5"/>
    <mergeCell ref="N6:S6"/>
    <mergeCell ref="T6:T8"/>
    <mergeCell ref="W6:W8"/>
    <mergeCell ref="X6:AC6"/>
    <mergeCell ref="X7:X8"/>
    <mergeCell ref="AC7:AC8"/>
    <mergeCell ref="C6:C8"/>
    <mergeCell ref="D6:I6"/>
    <mergeCell ref="J6:J8"/>
    <mergeCell ref="K6:L7"/>
    <mergeCell ref="M6:M8"/>
    <mergeCell ref="Y7:Z7"/>
    <mergeCell ref="AA7:AA8"/>
    <mergeCell ref="AB7:AB8"/>
    <mergeCell ref="A2:AF2"/>
    <mergeCell ref="A3:AF3"/>
    <mergeCell ref="AE6:AF7"/>
    <mergeCell ref="D7:D8"/>
    <mergeCell ref="E7:F7"/>
    <mergeCell ref="G7:G8"/>
    <mergeCell ref="H7:H8"/>
    <mergeCell ref="I7:I8"/>
    <mergeCell ref="N7:N8"/>
    <mergeCell ref="O7:P7"/>
    <mergeCell ref="Q7:Q8"/>
    <mergeCell ref="R7:R8"/>
    <mergeCell ref="A5:A8"/>
    <mergeCell ref="B5:B8"/>
    <mergeCell ref="W5:AF5"/>
    <mergeCell ref="AD6:AD8"/>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sheetPr>
  <dimension ref="A1:L23"/>
  <sheetViews>
    <sheetView workbookViewId="0"/>
  </sheetViews>
  <sheetFormatPr defaultRowHeight="15" x14ac:dyDescent="0.25"/>
  <cols>
    <col min="1" max="1" width="5.7109375" customWidth="1"/>
    <col min="2" max="2" width="17.5703125" customWidth="1"/>
    <col min="3" max="3" width="10.7109375" customWidth="1"/>
    <col min="5" max="5" width="11.85546875" customWidth="1"/>
    <col min="12" max="12" width="10.7109375" customWidth="1"/>
  </cols>
  <sheetData>
    <row r="1" spans="1:12" ht="15.75" x14ac:dyDescent="0.25">
      <c r="L1" s="25" t="s">
        <v>611</v>
      </c>
    </row>
    <row r="2" spans="1:12" ht="39" customHeight="1" x14ac:dyDescent="0.25">
      <c r="A2" s="222" t="s">
        <v>612</v>
      </c>
      <c r="B2" s="222"/>
      <c r="C2" s="222"/>
      <c r="D2" s="222"/>
      <c r="E2" s="222"/>
      <c r="F2" s="222"/>
      <c r="G2" s="222"/>
      <c r="H2" s="222"/>
      <c r="I2" s="222"/>
      <c r="J2" s="222"/>
      <c r="K2" s="222"/>
      <c r="L2" s="222"/>
    </row>
    <row r="3" spans="1:12" ht="15.75" x14ac:dyDescent="0.25">
      <c r="A3" s="179" t="s">
        <v>126</v>
      </c>
      <c r="B3" s="179"/>
      <c r="C3" s="179"/>
      <c r="D3" s="179"/>
      <c r="E3" s="179"/>
      <c r="F3" s="179"/>
      <c r="G3" s="179"/>
      <c r="H3" s="179"/>
      <c r="I3" s="179"/>
      <c r="J3" s="179"/>
      <c r="K3" s="179"/>
      <c r="L3" s="179"/>
    </row>
    <row r="4" spans="1:12" ht="15.75" x14ac:dyDescent="0.25">
      <c r="L4" s="26" t="s">
        <v>56</v>
      </c>
    </row>
    <row r="5" spans="1:12" ht="30" customHeight="1" x14ac:dyDescent="0.25">
      <c r="A5" s="223" t="s">
        <v>3</v>
      </c>
      <c r="B5" s="223" t="s">
        <v>613</v>
      </c>
      <c r="C5" s="223" t="s">
        <v>614</v>
      </c>
      <c r="D5" s="223" t="s">
        <v>615</v>
      </c>
      <c r="E5" s="223"/>
      <c r="F5" s="223"/>
      <c r="G5" s="223"/>
      <c r="H5" s="223" t="s">
        <v>357</v>
      </c>
      <c r="I5" s="223"/>
      <c r="J5" s="223"/>
      <c r="K5" s="223"/>
      <c r="L5" s="223" t="s">
        <v>616</v>
      </c>
    </row>
    <row r="6" spans="1:12" ht="47.25" customHeight="1" x14ac:dyDescent="0.25">
      <c r="A6" s="223"/>
      <c r="B6" s="223"/>
      <c r="C6" s="223"/>
      <c r="D6" s="223" t="s">
        <v>617</v>
      </c>
      <c r="E6" s="223"/>
      <c r="F6" s="223" t="s">
        <v>618</v>
      </c>
      <c r="G6" s="223" t="s">
        <v>619</v>
      </c>
      <c r="H6" s="223" t="s">
        <v>617</v>
      </c>
      <c r="I6" s="223"/>
      <c r="J6" s="223" t="s">
        <v>618</v>
      </c>
      <c r="K6" s="223" t="s">
        <v>619</v>
      </c>
      <c r="L6" s="223"/>
    </row>
    <row r="7" spans="1:12" ht="78.75" x14ac:dyDescent="0.25">
      <c r="A7" s="223"/>
      <c r="B7" s="223"/>
      <c r="C7" s="223"/>
      <c r="D7" s="29" t="s">
        <v>130</v>
      </c>
      <c r="E7" s="29" t="s">
        <v>620</v>
      </c>
      <c r="F7" s="223"/>
      <c r="G7" s="223"/>
      <c r="H7" s="29" t="s">
        <v>130</v>
      </c>
      <c r="I7" s="29" t="s">
        <v>620</v>
      </c>
      <c r="J7" s="223"/>
      <c r="K7" s="223"/>
      <c r="L7" s="223"/>
    </row>
    <row r="8" spans="1:12" s="39" customFormat="1" ht="12.75" x14ac:dyDescent="0.2">
      <c r="A8" s="38" t="s">
        <v>15</v>
      </c>
      <c r="B8" s="38" t="s">
        <v>16</v>
      </c>
      <c r="C8" s="38">
        <v>1</v>
      </c>
      <c r="D8" s="38">
        <v>2</v>
      </c>
      <c r="E8" s="38">
        <v>3</v>
      </c>
      <c r="F8" s="38">
        <v>4</v>
      </c>
      <c r="G8" s="38" t="s">
        <v>621</v>
      </c>
      <c r="H8" s="38">
        <v>6</v>
      </c>
      <c r="I8" s="38">
        <v>7</v>
      </c>
      <c r="J8" s="38">
        <v>8</v>
      </c>
      <c r="K8" s="38" t="s">
        <v>622</v>
      </c>
      <c r="L8" s="38" t="s">
        <v>623</v>
      </c>
    </row>
    <row r="9" spans="1:12" ht="15.75" x14ac:dyDescent="0.25">
      <c r="A9" s="28">
        <v>1</v>
      </c>
      <c r="B9" s="31" t="s">
        <v>624</v>
      </c>
      <c r="C9" s="31"/>
      <c r="D9" s="31"/>
      <c r="E9" s="31"/>
      <c r="F9" s="31"/>
      <c r="G9" s="31"/>
      <c r="H9" s="31"/>
      <c r="I9" s="31"/>
      <c r="J9" s="31"/>
      <c r="K9" s="31"/>
      <c r="L9" s="31"/>
    </row>
    <row r="10" spans="1:12" ht="15.75" x14ac:dyDescent="0.25">
      <c r="A10" s="28">
        <v>2</v>
      </c>
      <c r="B10" s="31" t="s">
        <v>625</v>
      </c>
      <c r="C10" s="31"/>
      <c r="D10" s="31"/>
      <c r="E10" s="31"/>
      <c r="F10" s="31"/>
      <c r="G10" s="31"/>
      <c r="H10" s="31"/>
      <c r="I10" s="31"/>
      <c r="J10" s="31"/>
      <c r="K10" s="31"/>
      <c r="L10" s="31"/>
    </row>
    <row r="11" spans="1:12" ht="15.75" x14ac:dyDescent="0.25">
      <c r="A11" s="28">
        <v>3</v>
      </c>
      <c r="B11" s="31" t="s">
        <v>626</v>
      </c>
      <c r="C11" s="31"/>
      <c r="D11" s="31"/>
      <c r="E11" s="31"/>
      <c r="F11" s="31"/>
      <c r="G11" s="31"/>
      <c r="H11" s="31"/>
      <c r="I11" s="31"/>
      <c r="J11" s="31"/>
      <c r="K11" s="31"/>
      <c r="L11" s="31"/>
    </row>
    <row r="12" spans="1:12" ht="15.75" x14ac:dyDescent="0.25">
      <c r="A12" s="28">
        <v>4</v>
      </c>
      <c r="B12" s="31" t="s">
        <v>532</v>
      </c>
      <c r="C12" s="31"/>
      <c r="D12" s="31"/>
      <c r="E12" s="31"/>
      <c r="F12" s="31"/>
      <c r="G12" s="31"/>
      <c r="H12" s="31"/>
      <c r="I12" s="31"/>
      <c r="J12" s="31"/>
      <c r="K12" s="31"/>
      <c r="L12" s="31"/>
    </row>
    <row r="13" spans="1:12" ht="15.75" x14ac:dyDescent="0.25">
      <c r="A13" s="28">
        <v>5</v>
      </c>
      <c r="B13" s="37"/>
      <c r="C13" s="31"/>
      <c r="D13" s="31"/>
      <c r="E13" s="31"/>
      <c r="F13" s="31"/>
      <c r="G13" s="31"/>
      <c r="H13" s="31"/>
      <c r="I13" s="31"/>
      <c r="J13" s="31"/>
      <c r="K13" s="31"/>
      <c r="L13" s="31"/>
    </row>
    <row r="14" spans="1:12" ht="15.75" x14ac:dyDescent="0.25">
      <c r="A14" s="28">
        <v>6</v>
      </c>
      <c r="B14" s="37"/>
      <c r="C14" s="31"/>
      <c r="D14" s="31"/>
      <c r="E14" s="31"/>
      <c r="F14" s="31"/>
      <c r="G14" s="31"/>
      <c r="H14" s="31"/>
      <c r="I14" s="31"/>
      <c r="J14" s="31"/>
      <c r="K14" s="31"/>
      <c r="L14" s="31"/>
    </row>
    <row r="15" spans="1:12" ht="15.75" x14ac:dyDescent="0.25">
      <c r="A15" s="28">
        <v>7</v>
      </c>
      <c r="B15" s="37"/>
      <c r="C15" s="31"/>
      <c r="D15" s="31"/>
      <c r="E15" s="31"/>
      <c r="F15" s="31"/>
      <c r="G15" s="31"/>
      <c r="H15" s="31"/>
      <c r="I15" s="31"/>
      <c r="J15" s="31"/>
      <c r="K15" s="31"/>
      <c r="L15" s="31"/>
    </row>
    <row r="16" spans="1:12" ht="15.75" x14ac:dyDescent="0.25">
      <c r="A16" s="28">
        <v>8</v>
      </c>
      <c r="B16" s="37"/>
      <c r="C16" s="31"/>
      <c r="D16" s="31"/>
      <c r="E16" s="31"/>
      <c r="F16" s="31"/>
      <c r="G16" s="31"/>
      <c r="H16" s="31"/>
      <c r="I16" s="31"/>
      <c r="J16" s="31"/>
      <c r="K16" s="31"/>
      <c r="L16" s="31"/>
    </row>
    <row r="17" spans="1:12" ht="15.75" x14ac:dyDescent="0.25">
      <c r="A17" s="28">
        <v>9</v>
      </c>
      <c r="B17" s="37"/>
      <c r="C17" s="31"/>
      <c r="D17" s="31"/>
      <c r="E17" s="31"/>
      <c r="F17" s="31"/>
      <c r="G17" s="31"/>
      <c r="H17" s="31"/>
      <c r="I17" s="31"/>
      <c r="J17" s="31"/>
      <c r="K17" s="31"/>
      <c r="L17" s="31"/>
    </row>
    <row r="18" spans="1:12" ht="15.75" x14ac:dyDescent="0.25">
      <c r="A18" s="28">
        <v>10</v>
      </c>
      <c r="B18" s="37"/>
      <c r="C18" s="31"/>
      <c r="D18" s="31"/>
      <c r="E18" s="31"/>
      <c r="F18" s="31"/>
      <c r="G18" s="31"/>
      <c r="H18" s="31"/>
      <c r="I18" s="31"/>
      <c r="J18" s="31"/>
      <c r="K18" s="31"/>
      <c r="L18" s="31"/>
    </row>
    <row r="19" spans="1:12" ht="15.75" x14ac:dyDescent="0.25">
      <c r="A19" s="28">
        <v>11</v>
      </c>
      <c r="B19" s="37"/>
      <c r="C19" s="31"/>
      <c r="D19" s="31"/>
      <c r="E19" s="31"/>
      <c r="F19" s="31"/>
      <c r="G19" s="31"/>
      <c r="H19" s="31"/>
      <c r="I19" s="31"/>
      <c r="J19" s="31"/>
      <c r="K19" s="31"/>
      <c r="L19" s="31"/>
    </row>
    <row r="20" spans="1:12" ht="15.75" x14ac:dyDescent="0.25">
      <c r="A20" s="28">
        <v>12</v>
      </c>
      <c r="B20" s="37"/>
      <c r="C20" s="31"/>
      <c r="D20" s="31"/>
      <c r="E20" s="31"/>
      <c r="F20" s="31"/>
      <c r="G20" s="31"/>
      <c r="H20" s="31"/>
      <c r="I20" s="31"/>
      <c r="J20" s="31"/>
      <c r="K20" s="31"/>
      <c r="L20" s="31"/>
    </row>
    <row r="21" spans="1:12" ht="15.75" x14ac:dyDescent="0.25">
      <c r="A21" s="28">
        <v>13</v>
      </c>
      <c r="B21" s="37"/>
      <c r="C21" s="31"/>
      <c r="D21" s="31"/>
      <c r="E21" s="31"/>
      <c r="F21" s="31"/>
      <c r="G21" s="31"/>
      <c r="H21" s="31"/>
      <c r="I21" s="31"/>
      <c r="J21" s="31"/>
      <c r="K21" s="31"/>
      <c r="L21" s="31"/>
    </row>
    <row r="22" spans="1:12" ht="15.75" x14ac:dyDescent="0.25">
      <c r="A22" s="28">
        <v>14</v>
      </c>
      <c r="B22" s="37"/>
      <c r="C22" s="31"/>
      <c r="D22" s="31"/>
      <c r="E22" s="31"/>
      <c r="F22" s="31"/>
      <c r="G22" s="31"/>
      <c r="H22" s="31"/>
      <c r="I22" s="31"/>
      <c r="J22" s="31"/>
      <c r="K22" s="31"/>
      <c r="L22" s="31"/>
    </row>
    <row r="23" spans="1:12" ht="15.75" x14ac:dyDescent="0.25">
      <c r="A23" s="28">
        <v>15</v>
      </c>
      <c r="B23" s="37"/>
      <c r="C23" s="31"/>
      <c r="D23" s="31"/>
      <c r="E23" s="31"/>
      <c r="F23" s="31"/>
      <c r="G23" s="31"/>
      <c r="H23" s="31"/>
      <c r="I23" s="31"/>
      <c r="J23" s="31"/>
      <c r="K23" s="31"/>
      <c r="L23" s="31"/>
    </row>
  </sheetData>
  <mergeCells count="14">
    <mergeCell ref="A2:L2"/>
    <mergeCell ref="A3:L3"/>
    <mergeCell ref="J6:J7"/>
    <mergeCell ref="K6:K7"/>
    <mergeCell ref="A5:A7"/>
    <mergeCell ref="B5:B7"/>
    <mergeCell ref="C5:C7"/>
    <mergeCell ref="D5:G5"/>
    <mergeCell ref="H5:K5"/>
    <mergeCell ref="L5:L7"/>
    <mergeCell ref="D6:E6"/>
    <mergeCell ref="F6:F7"/>
    <mergeCell ref="G6:G7"/>
    <mergeCell ref="H6:I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J68"/>
  <sheetViews>
    <sheetView workbookViewId="0">
      <selection activeCell="E33" sqref="E33"/>
    </sheetView>
  </sheetViews>
  <sheetFormatPr defaultColWidth="9.140625" defaultRowHeight="15" x14ac:dyDescent="0.25"/>
  <cols>
    <col min="1" max="1" width="5.7109375" style="1" customWidth="1"/>
    <col min="2" max="2" width="45.42578125" style="1" customWidth="1"/>
    <col min="3" max="9" width="9.140625" style="1"/>
    <col min="10" max="10" width="12.140625" style="1" customWidth="1"/>
    <col min="11" max="16384" width="9.140625" style="1"/>
  </cols>
  <sheetData>
    <row r="1" spans="1:10" x14ac:dyDescent="0.25">
      <c r="A1" s="187" t="s">
        <v>53</v>
      </c>
      <c r="B1" s="187"/>
      <c r="C1" s="187"/>
      <c r="D1" s="187"/>
      <c r="E1" s="187"/>
      <c r="F1" s="187"/>
      <c r="G1" s="187"/>
      <c r="H1" s="187"/>
      <c r="I1" s="187"/>
      <c r="J1" s="187"/>
    </row>
    <row r="2" spans="1:10" ht="18.75" x14ac:dyDescent="0.25">
      <c r="A2" s="182" t="s">
        <v>54</v>
      </c>
      <c r="B2" s="182"/>
      <c r="C2" s="182"/>
      <c r="D2" s="182"/>
      <c r="E2" s="182"/>
      <c r="F2" s="182"/>
      <c r="G2" s="182"/>
      <c r="H2" s="182"/>
      <c r="I2" s="182"/>
      <c r="J2" s="182"/>
    </row>
    <row r="3" spans="1:10" x14ac:dyDescent="0.25">
      <c r="A3" s="188" t="s">
        <v>55</v>
      </c>
      <c r="B3" s="188"/>
      <c r="C3" s="188"/>
      <c r="D3" s="188"/>
      <c r="E3" s="188"/>
      <c r="F3" s="188"/>
      <c r="G3" s="188"/>
      <c r="H3" s="188"/>
      <c r="I3" s="188"/>
      <c r="J3" s="188"/>
    </row>
    <row r="4" spans="1:10" x14ac:dyDescent="0.25">
      <c r="I4" s="189" t="s">
        <v>56</v>
      </c>
      <c r="J4" s="189"/>
    </row>
    <row r="5" spans="1:10" x14ac:dyDescent="0.25">
      <c r="A5" s="186" t="s">
        <v>3</v>
      </c>
      <c r="B5" s="186" t="s">
        <v>4</v>
      </c>
      <c r="C5" s="186" t="s">
        <v>57</v>
      </c>
      <c r="D5" s="186" t="s">
        <v>7</v>
      </c>
      <c r="E5" s="186"/>
      <c r="F5" s="186"/>
      <c r="G5" s="186"/>
      <c r="H5" s="186"/>
      <c r="I5" s="186"/>
      <c r="J5" s="186" t="s">
        <v>120</v>
      </c>
    </row>
    <row r="6" spans="1:10" ht="42.75" x14ac:dyDescent="0.25">
      <c r="A6" s="186"/>
      <c r="B6" s="186"/>
      <c r="C6" s="186"/>
      <c r="D6" s="2" t="s">
        <v>9</v>
      </c>
      <c r="E6" s="2" t="s">
        <v>58</v>
      </c>
      <c r="F6" s="2" t="s">
        <v>59</v>
      </c>
      <c r="G6" s="2" t="s">
        <v>60</v>
      </c>
      <c r="H6" s="2" t="s">
        <v>13</v>
      </c>
      <c r="I6" s="2" t="s">
        <v>14</v>
      </c>
      <c r="J6" s="186"/>
    </row>
    <row r="7" spans="1:10" x14ac:dyDescent="0.25">
      <c r="A7" s="2" t="s">
        <v>15</v>
      </c>
      <c r="B7" s="2" t="s">
        <v>16</v>
      </c>
      <c r="C7" s="2">
        <v>1</v>
      </c>
      <c r="D7" s="2">
        <v>2</v>
      </c>
      <c r="E7" s="2">
        <v>3</v>
      </c>
      <c r="F7" s="2">
        <v>4</v>
      </c>
      <c r="G7" s="2">
        <v>5</v>
      </c>
      <c r="H7" s="2">
        <v>6</v>
      </c>
      <c r="I7" s="2">
        <v>7</v>
      </c>
      <c r="J7" s="2">
        <v>8</v>
      </c>
    </row>
    <row r="8" spans="1:10" ht="28.5" x14ac:dyDescent="0.25">
      <c r="A8" s="2" t="s">
        <v>15</v>
      </c>
      <c r="B8" s="14" t="s">
        <v>61</v>
      </c>
      <c r="C8" s="3"/>
      <c r="D8" s="3"/>
      <c r="E8" s="3"/>
      <c r="F8" s="3"/>
      <c r="G8" s="3"/>
      <c r="H8" s="3"/>
      <c r="I8" s="3"/>
      <c r="J8" s="3"/>
    </row>
    <row r="9" spans="1:10" x14ac:dyDescent="0.25">
      <c r="A9" s="2" t="s">
        <v>16</v>
      </c>
      <c r="B9" s="14" t="s">
        <v>62</v>
      </c>
      <c r="C9" s="3"/>
      <c r="D9" s="3"/>
      <c r="E9" s="3"/>
      <c r="F9" s="3"/>
      <c r="G9" s="3"/>
      <c r="H9" s="3"/>
      <c r="I9" s="3"/>
      <c r="J9" s="3"/>
    </row>
    <row r="10" spans="1:10" x14ac:dyDescent="0.25">
      <c r="A10" s="3"/>
      <c r="B10" s="5" t="s">
        <v>121</v>
      </c>
      <c r="C10" s="3"/>
      <c r="D10" s="3"/>
      <c r="E10" s="3"/>
      <c r="F10" s="3"/>
      <c r="G10" s="3"/>
      <c r="H10" s="3"/>
      <c r="I10" s="3"/>
      <c r="J10" s="3"/>
    </row>
    <row r="11" spans="1:10" x14ac:dyDescent="0.25">
      <c r="A11" s="3"/>
      <c r="B11" s="5" t="s">
        <v>63</v>
      </c>
      <c r="C11" s="3"/>
      <c r="D11" s="3"/>
      <c r="E11" s="3"/>
      <c r="F11" s="3"/>
      <c r="G11" s="3"/>
      <c r="H11" s="3"/>
      <c r="I11" s="3"/>
      <c r="J11" s="3"/>
    </row>
    <row r="12" spans="1:10" x14ac:dyDescent="0.25">
      <c r="A12" s="3"/>
      <c r="B12" s="5" t="s">
        <v>64</v>
      </c>
      <c r="C12" s="3"/>
      <c r="D12" s="3"/>
      <c r="E12" s="3"/>
      <c r="F12" s="3"/>
      <c r="G12" s="3"/>
      <c r="H12" s="3"/>
      <c r="I12" s="3"/>
      <c r="J12" s="3"/>
    </row>
    <row r="13" spans="1:10" x14ac:dyDescent="0.25">
      <c r="A13" s="3">
        <v>1</v>
      </c>
      <c r="B13" s="4" t="s">
        <v>65</v>
      </c>
      <c r="C13" s="3"/>
      <c r="D13" s="3"/>
      <c r="E13" s="3"/>
      <c r="F13" s="3"/>
      <c r="G13" s="3"/>
      <c r="H13" s="3"/>
      <c r="I13" s="3"/>
      <c r="J13" s="3"/>
    </row>
    <row r="14" spans="1:10" x14ac:dyDescent="0.25">
      <c r="A14" s="3"/>
      <c r="B14" s="5" t="s">
        <v>66</v>
      </c>
      <c r="C14" s="3"/>
      <c r="D14" s="3"/>
      <c r="E14" s="3"/>
      <c r="F14" s="3"/>
      <c r="G14" s="3"/>
      <c r="H14" s="3"/>
      <c r="I14" s="3"/>
      <c r="J14" s="3"/>
    </row>
    <row r="15" spans="1:10" x14ac:dyDescent="0.25">
      <c r="A15" s="3"/>
      <c r="B15" s="5" t="s">
        <v>67</v>
      </c>
      <c r="C15" s="3"/>
      <c r="D15" s="3"/>
      <c r="E15" s="3"/>
      <c r="F15" s="3"/>
      <c r="G15" s="3"/>
      <c r="H15" s="3"/>
      <c r="I15" s="3"/>
      <c r="J15" s="3"/>
    </row>
    <row r="16" spans="1:10" x14ac:dyDescent="0.25">
      <c r="A16" s="3"/>
      <c r="B16" s="5" t="s">
        <v>68</v>
      </c>
      <c r="C16" s="3"/>
      <c r="D16" s="3"/>
      <c r="E16" s="3"/>
      <c r="F16" s="3"/>
      <c r="G16" s="3"/>
      <c r="H16" s="3"/>
      <c r="I16" s="3"/>
      <c r="J16" s="3"/>
    </row>
    <row r="17" spans="1:10" x14ac:dyDescent="0.25">
      <c r="A17" s="3"/>
      <c r="B17" s="5" t="s">
        <v>69</v>
      </c>
      <c r="C17" s="3"/>
      <c r="D17" s="3"/>
      <c r="E17" s="3"/>
      <c r="F17" s="3"/>
      <c r="G17" s="3"/>
      <c r="H17" s="3"/>
      <c r="I17" s="3"/>
      <c r="J17" s="3"/>
    </row>
    <row r="18" spans="1:10" x14ac:dyDescent="0.25">
      <c r="A18" s="2" t="s">
        <v>70</v>
      </c>
      <c r="B18" s="14" t="s">
        <v>71</v>
      </c>
      <c r="C18" s="3"/>
      <c r="D18" s="3"/>
      <c r="E18" s="3"/>
      <c r="F18" s="3"/>
      <c r="G18" s="3"/>
      <c r="H18" s="3"/>
      <c r="I18" s="3"/>
      <c r="J18" s="3"/>
    </row>
    <row r="19" spans="1:10" x14ac:dyDescent="0.25">
      <c r="A19" s="3"/>
      <c r="B19" s="5" t="s">
        <v>72</v>
      </c>
      <c r="C19" s="3"/>
      <c r="D19" s="3"/>
      <c r="E19" s="3"/>
      <c r="F19" s="3"/>
      <c r="G19" s="3"/>
      <c r="H19" s="3"/>
      <c r="I19" s="3"/>
      <c r="J19" s="3"/>
    </row>
    <row r="20" spans="1:10" x14ac:dyDescent="0.25">
      <c r="A20" s="3"/>
      <c r="B20" s="5" t="s">
        <v>122</v>
      </c>
      <c r="C20" s="3"/>
      <c r="D20" s="3"/>
      <c r="E20" s="3"/>
      <c r="F20" s="3"/>
      <c r="G20" s="3"/>
      <c r="H20" s="3"/>
      <c r="I20" s="3"/>
      <c r="J20" s="3"/>
    </row>
    <row r="21" spans="1:10" x14ac:dyDescent="0.25">
      <c r="A21" s="2" t="s">
        <v>73</v>
      </c>
      <c r="B21" s="14" t="s">
        <v>74</v>
      </c>
      <c r="C21" s="3"/>
      <c r="D21" s="3"/>
      <c r="E21" s="3"/>
      <c r="F21" s="3"/>
      <c r="G21" s="3"/>
      <c r="H21" s="3"/>
      <c r="I21" s="3"/>
      <c r="J21" s="3"/>
    </row>
    <row r="22" spans="1:10" x14ac:dyDescent="0.25">
      <c r="A22" s="3"/>
      <c r="B22" s="5" t="s">
        <v>75</v>
      </c>
      <c r="C22" s="3"/>
      <c r="D22" s="3"/>
      <c r="E22" s="3"/>
      <c r="F22" s="3"/>
      <c r="G22" s="3"/>
      <c r="H22" s="3"/>
      <c r="I22" s="3"/>
      <c r="J22" s="3"/>
    </row>
    <row r="23" spans="1:10" x14ac:dyDescent="0.25">
      <c r="A23" s="3"/>
      <c r="B23" s="5" t="s">
        <v>76</v>
      </c>
      <c r="C23" s="3"/>
      <c r="D23" s="3"/>
      <c r="E23" s="3"/>
      <c r="F23" s="3"/>
      <c r="G23" s="3"/>
      <c r="H23" s="3"/>
      <c r="I23" s="3"/>
      <c r="J23" s="3"/>
    </row>
    <row r="24" spans="1:10" x14ac:dyDescent="0.25">
      <c r="A24" s="2" t="s">
        <v>77</v>
      </c>
      <c r="B24" s="14" t="s">
        <v>78</v>
      </c>
      <c r="C24" s="3"/>
      <c r="D24" s="3"/>
      <c r="E24" s="3"/>
      <c r="F24" s="3"/>
      <c r="G24" s="3"/>
      <c r="H24" s="3"/>
      <c r="I24" s="3"/>
      <c r="J24" s="3"/>
    </row>
    <row r="25" spans="1:10" x14ac:dyDescent="0.25">
      <c r="A25" s="3"/>
      <c r="B25" s="5" t="s">
        <v>75</v>
      </c>
      <c r="C25" s="3"/>
      <c r="D25" s="3"/>
      <c r="E25" s="3"/>
      <c r="F25" s="3"/>
      <c r="G25" s="3"/>
      <c r="H25" s="3"/>
      <c r="I25" s="3"/>
      <c r="J25" s="3"/>
    </row>
    <row r="26" spans="1:10" x14ac:dyDescent="0.25">
      <c r="A26" s="3"/>
      <c r="B26" s="5" t="s">
        <v>76</v>
      </c>
      <c r="C26" s="3"/>
      <c r="D26" s="3"/>
      <c r="E26" s="3"/>
      <c r="F26" s="3"/>
      <c r="G26" s="3"/>
      <c r="H26" s="3"/>
      <c r="I26" s="3"/>
      <c r="J26" s="3"/>
    </row>
    <row r="27" spans="1:10" x14ac:dyDescent="0.25">
      <c r="A27" s="2" t="s">
        <v>79</v>
      </c>
      <c r="B27" s="14" t="s">
        <v>80</v>
      </c>
      <c r="C27" s="3"/>
      <c r="D27" s="3"/>
      <c r="E27" s="3"/>
      <c r="F27" s="3"/>
      <c r="G27" s="3"/>
      <c r="H27" s="3"/>
      <c r="I27" s="3"/>
      <c r="J27" s="3"/>
    </row>
    <row r="28" spans="1:10" x14ac:dyDescent="0.25">
      <c r="A28" s="3"/>
      <c r="B28" s="5" t="s">
        <v>81</v>
      </c>
      <c r="C28" s="3"/>
      <c r="D28" s="3"/>
      <c r="E28" s="3"/>
      <c r="F28" s="3"/>
      <c r="G28" s="3"/>
      <c r="H28" s="3"/>
      <c r="I28" s="3"/>
      <c r="J28" s="3"/>
    </row>
    <row r="29" spans="1:10" x14ac:dyDescent="0.25">
      <c r="A29" s="3"/>
      <c r="B29" s="5" t="s">
        <v>82</v>
      </c>
      <c r="C29" s="3"/>
      <c r="D29" s="3"/>
      <c r="E29" s="3"/>
      <c r="F29" s="3"/>
      <c r="G29" s="3"/>
      <c r="H29" s="3"/>
      <c r="I29" s="3"/>
      <c r="J29" s="3"/>
    </row>
    <row r="30" spans="1:10" x14ac:dyDescent="0.25">
      <c r="A30" s="2" t="s">
        <v>83</v>
      </c>
      <c r="B30" s="14" t="s">
        <v>84</v>
      </c>
      <c r="C30" s="3"/>
      <c r="D30" s="3"/>
      <c r="E30" s="3"/>
      <c r="F30" s="3"/>
      <c r="G30" s="3"/>
      <c r="H30" s="3"/>
      <c r="I30" s="3"/>
      <c r="J30" s="3"/>
    </row>
    <row r="31" spans="1:10" x14ac:dyDescent="0.25">
      <c r="A31" s="3"/>
      <c r="B31" s="5" t="s">
        <v>85</v>
      </c>
      <c r="C31" s="3"/>
      <c r="D31" s="3"/>
      <c r="E31" s="3"/>
      <c r="F31" s="3"/>
      <c r="G31" s="3"/>
      <c r="H31" s="3"/>
      <c r="I31" s="3"/>
      <c r="J31" s="3"/>
    </row>
    <row r="32" spans="1:10" x14ac:dyDescent="0.25">
      <c r="A32" s="3"/>
      <c r="B32" s="5" t="s">
        <v>86</v>
      </c>
      <c r="C32" s="3"/>
      <c r="D32" s="3"/>
      <c r="E32" s="3"/>
      <c r="F32" s="3"/>
      <c r="G32" s="3"/>
      <c r="H32" s="3"/>
      <c r="I32" s="3"/>
      <c r="J32" s="3"/>
    </row>
    <row r="33" spans="1:10" x14ac:dyDescent="0.25">
      <c r="A33" s="2" t="s">
        <v>70</v>
      </c>
      <c r="B33" s="14" t="s">
        <v>123</v>
      </c>
      <c r="C33" s="3"/>
      <c r="D33" s="3"/>
      <c r="E33" s="3"/>
      <c r="F33" s="3"/>
      <c r="G33" s="3"/>
      <c r="H33" s="3"/>
      <c r="I33" s="3"/>
      <c r="J33" s="3"/>
    </row>
    <row r="34" spans="1:10" x14ac:dyDescent="0.25">
      <c r="A34" s="3"/>
      <c r="B34" s="5" t="s">
        <v>85</v>
      </c>
      <c r="C34" s="3"/>
      <c r="D34" s="3"/>
      <c r="E34" s="3"/>
      <c r="F34" s="3"/>
      <c r="G34" s="3"/>
      <c r="H34" s="3"/>
      <c r="I34" s="3"/>
      <c r="J34" s="3"/>
    </row>
    <row r="35" spans="1:10" x14ac:dyDescent="0.25">
      <c r="A35" s="3"/>
      <c r="B35" s="5" t="s">
        <v>86</v>
      </c>
      <c r="C35" s="3"/>
      <c r="D35" s="3"/>
      <c r="E35" s="3"/>
      <c r="F35" s="3"/>
      <c r="G35" s="3"/>
      <c r="H35" s="3"/>
      <c r="I35" s="3"/>
      <c r="J35" s="3"/>
    </row>
    <row r="36" spans="1:10" x14ac:dyDescent="0.25">
      <c r="A36" s="3" t="s">
        <v>22</v>
      </c>
      <c r="B36" s="4" t="s">
        <v>87</v>
      </c>
      <c r="C36" s="3"/>
      <c r="D36" s="3"/>
      <c r="E36" s="3"/>
      <c r="F36" s="3"/>
      <c r="G36" s="3"/>
      <c r="H36" s="3"/>
      <c r="I36" s="3"/>
      <c r="J36" s="3"/>
    </row>
    <row r="37" spans="1:10" x14ac:dyDescent="0.25">
      <c r="A37" s="3" t="s">
        <v>22</v>
      </c>
      <c r="B37" s="4" t="s">
        <v>88</v>
      </c>
      <c r="C37" s="3"/>
      <c r="D37" s="3"/>
      <c r="E37" s="3"/>
      <c r="F37" s="3"/>
      <c r="G37" s="3"/>
      <c r="H37" s="3"/>
      <c r="I37" s="3"/>
      <c r="J37" s="3"/>
    </row>
    <row r="38" spans="1:10" x14ac:dyDescent="0.25">
      <c r="A38" s="2" t="s">
        <v>89</v>
      </c>
      <c r="B38" s="14" t="s">
        <v>90</v>
      </c>
      <c r="C38" s="3"/>
      <c r="D38" s="3"/>
      <c r="E38" s="3"/>
      <c r="F38" s="3"/>
      <c r="G38" s="3"/>
      <c r="H38" s="3"/>
      <c r="I38" s="3"/>
      <c r="J38" s="3"/>
    </row>
    <row r="39" spans="1:10" x14ac:dyDescent="0.25">
      <c r="A39" s="3"/>
      <c r="B39" s="5" t="s">
        <v>91</v>
      </c>
      <c r="C39" s="3"/>
      <c r="D39" s="3"/>
      <c r="E39" s="3"/>
      <c r="F39" s="3"/>
      <c r="G39" s="3"/>
      <c r="H39" s="3"/>
      <c r="I39" s="3"/>
      <c r="J39" s="3"/>
    </row>
    <row r="40" spans="1:10" x14ac:dyDescent="0.25">
      <c r="A40" s="3"/>
      <c r="B40" s="5" t="s">
        <v>92</v>
      </c>
      <c r="C40" s="3"/>
      <c r="D40" s="3"/>
      <c r="E40" s="3"/>
      <c r="F40" s="3"/>
      <c r="G40" s="3"/>
      <c r="H40" s="3"/>
      <c r="I40" s="3"/>
      <c r="J40" s="3"/>
    </row>
    <row r="41" spans="1:10" x14ac:dyDescent="0.25">
      <c r="A41" s="2" t="s">
        <v>83</v>
      </c>
      <c r="B41" s="14" t="s">
        <v>93</v>
      </c>
      <c r="C41" s="3"/>
      <c r="D41" s="3"/>
      <c r="E41" s="3"/>
      <c r="F41" s="3"/>
      <c r="G41" s="3"/>
      <c r="H41" s="3"/>
      <c r="I41" s="3"/>
      <c r="J41" s="3"/>
    </row>
    <row r="42" spans="1:10" x14ac:dyDescent="0.25">
      <c r="A42" s="3"/>
      <c r="B42" s="5" t="s">
        <v>94</v>
      </c>
      <c r="C42" s="3"/>
      <c r="D42" s="3"/>
      <c r="E42" s="3"/>
      <c r="F42" s="3"/>
      <c r="G42" s="3"/>
      <c r="H42" s="3"/>
      <c r="I42" s="3"/>
      <c r="J42" s="3"/>
    </row>
    <row r="43" spans="1:10" x14ac:dyDescent="0.25">
      <c r="A43" s="3"/>
      <c r="B43" s="5" t="s">
        <v>95</v>
      </c>
      <c r="C43" s="3"/>
      <c r="D43" s="3"/>
      <c r="E43" s="3"/>
      <c r="F43" s="3"/>
      <c r="G43" s="3"/>
      <c r="H43" s="3"/>
      <c r="I43" s="3"/>
      <c r="J43" s="3"/>
    </row>
    <row r="44" spans="1:10" x14ac:dyDescent="0.25">
      <c r="A44" s="2" t="s">
        <v>70</v>
      </c>
      <c r="B44" s="14" t="s">
        <v>96</v>
      </c>
      <c r="C44" s="3"/>
      <c r="D44" s="3"/>
      <c r="E44" s="3"/>
      <c r="F44" s="3"/>
      <c r="G44" s="3"/>
      <c r="H44" s="3"/>
      <c r="I44" s="3"/>
      <c r="J44" s="3"/>
    </row>
    <row r="45" spans="1:10" x14ac:dyDescent="0.25">
      <c r="A45" s="3"/>
      <c r="B45" s="5" t="s">
        <v>94</v>
      </c>
      <c r="C45" s="3"/>
      <c r="D45" s="3"/>
      <c r="E45" s="3"/>
      <c r="F45" s="3"/>
      <c r="G45" s="3"/>
      <c r="H45" s="3"/>
      <c r="I45" s="3"/>
      <c r="J45" s="3"/>
    </row>
    <row r="46" spans="1:10" x14ac:dyDescent="0.25">
      <c r="A46" s="3"/>
      <c r="B46" s="5" t="s">
        <v>95</v>
      </c>
      <c r="C46" s="3"/>
      <c r="D46" s="3"/>
      <c r="E46" s="3"/>
      <c r="F46" s="3"/>
      <c r="G46" s="3"/>
      <c r="H46" s="3"/>
      <c r="I46" s="3"/>
      <c r="J46" s="3"/>
    </row>
    <row r="47" spans="1:10" ht="28.5" x14ac:dyDescent="0.25">
      <c r="A47" s="2" t="s">
        <v>73</v>
      </c>
      <c r="B47" s="14" t="s">
        <v>97</v>
      </c>
      <c r="C47" s="3"/>
      <c r="D47" s="3"/>
      <c r="E47" s="3"/>
      <c r="F47" s="3"/>
      <c r="G47" s="3"/>
      <c r="H47" s="3"/>
      <c r="I47" s="3"/>
      <c r="J47" s="3"/>
    </row>
    <row r="48" spans="1:10" x14ac:dyDescent="0.25">
      <c r="A48" s="3"/>
      <c r="B48" s="5" t="s">
        <v>94</v>
      </c>
      <c r="C48" s="3"/>
      <c r="D48" s="3"/>
      <c r="E48" s="3"/>
      <c r="F48" s="3"/>
      <c r="G48" s="3"/>
      <c r="H48" s="3"/>
      <c r="I48" s="3"/>
      <c r="J48" s="3"/>
    </row>
    <row r="49" spans="1:10" x14ac:dyDescent="0.25">
      <c r="A49" s="3"/>
      <c r="B49" s="5" t="s">
        <v>95</v>
      </c>
      <c r="C49" s="3"/>
      <c r="D49" s="3"/>
      <c r="E49" s="3"/>
      <c r="F49" s="3"/>
      <c r="G49" s="3"/>
      <c r="H49" s="3"/>
      <c r="I49" s="3"/>
      <c r="J49" s="3"/>
    </row>
    <row r="50" spans="1:10" x14ac:dyDescent="0.25">
      <c r="A50" s="2" t="s">
        <v>77</v>
      </c>
      <c r="B50" s="14" t="s">
        <v>98</v>
      </c>
      <c r="C50" s="3"/>
      <c r="D50" s="3"/>
      <c r="E50" s="3"/>
      <c r="F50" s="3"/>
      <c r="G50" s="3"/>
      <c r="H50" s="3"/>
      <c r="I50" s="3"/>
      <c r="J50" s="3"/>
    </row>
    <row r="51" spans="1:10" x14ac:dyDescent="0.25">
      <c r="A51" s="2" t="s">
        <v>99</v>
      </c>
      <c r="B51" s="14" t="s">
        <v>100</v>
      </c>
      <c r="C51" s="3"/>
      <c r="D51" s="3"/>
      <c r="E51" s="3"/>
      <c r="F51" s="3"/>
      <c r="G51" s="3"/>
      <c r="H51" s="3"/>
      <c r="I51" s="3"/>
      <c r="J51" s="3"/>
    </row>
    <row r="52" spans="1:10" x14ac:dyDescent="0.25">
      <c r="A52" s="2" t="s">
        <v>101</v>
      </c>
      <c r="B52" s="14" t="s">
        <v>102</v>
      </c>
      <c r="C52" s="3"/>
      <c r="D52" s="3"/>
      <c r="E52" s="3"/>
      <c r="F52" s="3"/>
      <c r="G52" s="3"/>
      <c r="H52" s="3"/>
      <c r="I52" s="3"/>
      <c r="J52" s="3"/>
    </row>
    <row r="53" spans="1:10" x14ac:dyDescent="0.25">
      <c r="A53" s="2" t="s">
        <v>83</v>
      </c>
      <c r="B53" s="14" t="s">
        <v>103</v>
      </c>
      <c r="C53" s="3"/>
      <c r="D53" s="3"/>
      <c r="E53" s="3"/>
      <c r="F53" s="3"/>
      <c r="G53" s="3"/>
      <c r="H53" s="3"/>
      <c r="I53" s="3"/>
      <c r="J53" s="3"/>
    </row>
    <row r="54" spans="1:10" x14ac:dyDescent="0.25">
      <c r="A54" s="2" t="s">
        <v>70</v>
      </c>
      <c r="B54" s="14" t="s">
        <v>104</v>
      </c>
      <c r="C54" s="3"/>
      <c r="D54" s="3"/>
      <c r="E54" s="3"/>
      <c r="F54" s="3"/>
      <c r="G54" s="3"/>
      <c r="H54" s="3"/>
      <c r="I54" s="3"/>
      <c r="J54" s="3"/>
    </row>
    <row r="55" spans="1:10" ht="30" x14ac:dyDescent="0.25">
      <c r="A55" s="3"/>
      <c r="B55" s="5" t="s">
        <v>105</v>
      </c>
      <c r="C55" s="3"/>
      <c r="D55" s="3"/>
      <c r="E55" s="3"/>
      <c r="F55" s="3"/>
      <c r="G55" s="3"/>
      <c r="H55" s="3"/>
      <c r="I55" s="3"/>
      <c r="J55" s="3"/>
    </row>
    <row r="56" spans="1:10" x14ac:dyDescent="0.25">
      <c r="A56" s="3"/>
      <c r="B56" s="5" t="s">
        <v>106</v>
      </c>
      <c r="C56" s="3"/>
      <c r="D56" s="3"/>
      <c r="E56" s="3"/>
      <c r="F56" s="3"/>
      <c r="G56" s="3"/>
      <c r="H56" s="3"/>
      <c r="I56" s="3"/>
      <c r="J56" s="3"/>
    </row>
    <row r="57" spans="1:10" x14ac:dyDescent="0.25">
      <c r="A57" s="2" t="s">
        <v>73</v>
      </c>
      <c r="B57" s="14" t="s">
        <v>107</v>
      </c>
      <c r="C57" s="3"/>
      <c r="D57" s="3"/>
      <c r="E57" s="3"/>
      <c r="F57" s="3"/>
      <c r="G57" s="3"/>
      <c r="H57" s="3"/>
      <c r="I57" s="3"/>
      <c r="J57" s="3"/>
    </row>
    <row r="58" spans="1:10" x14ac:dyDescent="0.25">
      <c r="A58" s="3" t="s">
        <v>22</v>
      </c>
      <c r="B58" s="4" t="s">
        <v>108</v>
      </c>
      <c r="C58" s="3"/>
      <c r="D58" s="3"/>
      <c r="E58" s="3"/>
      <c r="F58" s="3"/>
      <c r="G58" s="3"/>
      <c r="H58" s="3"/>
      <c r="I58" s="3"/>
      <c r="J58" s="3"/>
    </row>
    <row r="59" spans="1:10" ht="30" x14ac:dyDescent="0.25">
      <c r="A59" s="3" t="s">
        <v>22</v>
      </c>
      <c r="B59" s="4" t="s">
        <v>109</v>
      </c>
      <c r="C59" s="3"/>
      <c r="D59" s="3"/>
      <c r="E59" s="3"/>
      <c r="F59" s="3"/>
      <c r="G59" s="3"/>
      <c r="H59" s="3"/>
      <c r="I59" s="3"/>
      <c r="J59" s="3"/>
    </row>
    <row r="60" spans="1:10" x14ac:dyDescent="0.25">
      <c r="A60" s="2" t="s">
        <v>77</v>
      </c>
      <c r="B60" s="14" t="s">
        <v>110</v>
      </c>
      <c r="C60" s="3"/>
      <c r="D60" s="3"/>
      <c r="E60" s="3"/>
      <c r="F60" s="3"/>
      <c r="G60" s="3"/>
      <c r="H60" s="3"/>
      <c r="I60" s="3"/>
      <c r="J60" s="3"/>
    </row>
    <row r="61" spans="1:10" x14ac:dyDescent="0.25">
      <c r="A61" s="3" t="s">
        <v>22</v>
      </c>
      <c r="B61" s="4" t="s">
        <v>111</v>
      </c>
      <c r="C61" s="3"/>
      <c r="D61" s="3"/>
      <c r="E61" s="3"/>
      <c r="F61" s="3"/>
      <c r="G61" s="3"/>
      <c r="H61" s="3"/>
      <c r="I61" s="3"/>
      <c r="J61" s="3"/>
    </row>
    <row r="62" spans="1:10" x14ac:dyDescent="0.25">
      <c r="A62" s="3" t="s">
        <v>22</v>
      </c>
      <c r="B62" s="4" t="s">
        <v>112</v>
      </c>
      <c r="C62" s="3"/>
      <c r="D62" s="3"/>
      <c r="E62" s="3"/>
      <c r="F62" s="3"/>
      <c r="G62" s="3"/>
      <c r="H62" s="3"/>
      <c r="I62" s="3"/>
      <c r="J62" s="3"/>
    </row>
    <row r="63" spans="1:10" x14ac:dyDescent="0.25">
      <c r="A63" s="2" t="s">
        <v>113</v>
      </c>
      <c r="B63" s="14" t="s">
        <v>114</v>
      </c>
      <c r="C63" s="3"/>
      <c r="D63" s="3"/>
      <c r="E63" s="3"/>
      <c r="F63" s="3"/>
      <c r="G63" s="3"/>
      <c r="H63" s="3"/>
      <c r="I63" s="3"/>
      <c r="J63" s="3"/>
    </row>
    <row r="64" spans="1:10" ht="30" x14ac:dyDescent="0.25">
      <c r="A64" s="3"/>
      <c r="B64" s="5" t="s">
        <v>115</v>
      </c>
      <c r="C64" s="3"/>
      <c r="D64" s="3"/>
      <c r="E64" s="3"/>
      <c r="F64" s="3"/>
      <c r="G64" s="3"/>
      <c r="H64" s="3"/>
      <c r="I64" s="3"/>
      <c r="J64" s="3"/>
    </row>
    <row r="65" spans="1:10" x14ac:dyDescent="0.25">
      <c r="A65" s="3"/>
      <c r="B65" s="5" t="s">
        <v>116</v>
      </c>
      <c r="C65" s="3"/>
      <c r="D65" s="3"/>
      <c r="E65" s="3"/>
      <c r="F65" s="3"/>
      <c r="G65" s="3"/>
      <c r="H65" s="3"/>
      <c r="I65" s="3"/>
      <c r="J65" s="3"/>
    </row>
    <row r="66" spans="1:10" x14ac:dyDescent="0.25">
      <c r="A66" s="15" t="s">
        <v>118</v>
      </c>
    </row>
    <row r="67" spans="1:10" x14ac:dyDescent="0.25">
      <c r="A67" s="190" t="s">
        <v>119</v>
      </c>
      <c r="B67" s="190"/>
      <c r="C67" s="190"/>
      <c r="D67" s="190"/>
      <c r="E67" s="190"/>
      <c r="F67" s="190"/>
      <c r="G67" s="190"/>
      <c r="H67" s="190"/>
      <c r="I67" s="190"/>
      <c r="J67" s="190"/>
    </row>
    <row r="68" spans="1:10" x14ac:dyDescent="0.25">
      <c r="A68" s="6" t="s">
        <v>117</v>
      </c>
    </row>
  </sheetData>
  <mergeCells count="10">
    <mergeCell ref="A1:J1"/>
    <mergeCell ref="A2:J2"/>
    <mergeCell ref="A3:J3"/>
    <mergeCell ref="I4:J4"/>
    <mergeCell ref="A67:J67"/>
    <mergeCell ref="A5:A6"/>
    <mergeCell ref="B5:B6"/>
    <mergeCell ref="C5:C6"/>
    <mergeCell ref="D5:I5"/>
    <mergeCell ref="J5:J6"/>
  </mergeCell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sheetPr>
  <dimension ref="A1:E20"/>
  <sheetViews>
    <sheetView workbookViewId="0"/>
  </sheetViews>
  <sheetFormatPr defaultRowHeight="15" x14ac:dyDescent="0.25"/>
  <cols>
    <col min="1" max="1" width="6.5703125" customWidth="1"/>
    <col min="2" max="2" width="44.7109375" customWidth="1"/>
    <col min="3" max="5" width="12.7109375" customWidth="1"/>
  </cols>
  <sheetData>
    <row r="1" spans="1:5" ht="15.75" x14ac:dyDescent="0.25">
      <c r="E1" s="25" t="s">
        <v>627</v>
      </c>
    </row>
    <row r="2" spans="1:5" ht="25.5" customHeight="1" x14ac:dyDescent="0.25">
      <c r="A2" s="222" t="s">
        <v>628</v>
      </c>
      <c r="B2" s="222"/>
      <c r="C2" s="222"/>
      <c r="D2" s="222"/>
      <c r="E2" s="222"/>
    </row>
    <row r="3" spans="1:5" ht="15.75" x14ac:dyDescent="0.25">
      <c r="A3" s="222" t="s">
        <v>629</v>
      </c>
      <c r="B3" s="222"/>
      <c r="C3" s="222"/>
      <c r="D3" s="222"/>
      <c r="E3" s="222"/>
    </row>
    <row r="4" spans="1:5" ht="15.75" x14ac:dyDescent="0.25">
      <c r="A4" s="179" t="s">
        <v>126</v>
      </c>
      <c r="B4" s="179"/>
      <c r="C4" s="179"/>
      <c r="D4" s="179"/>
      <c r="E4" s="179"/>
    </row>
    <row r="5" spans="1:5" ht="15.75" x14ac:dyDescent="0.25">
      <c r="E5" s="26" t="s">
        <v>56</v>
      </c>
    </row>
    <row r="6" spans="1:5" ht="31.5" x14ac:dyDescent="0.25">
      <c r="A6" s="29" t="s">
        <v>3</v>
      </c>
      <c r="B6" s="29" t="s">
        <v>4</v>
      </c>
      <c r="C6" s="29" t="s">
        <v>615</v>
      </c>
      <c r="D6" s="29" t="s">
        <v>357</v>
      </c>
      <c r="E6" s="29" t="s">
        <v>374</v>
      </c>
    </row>
    <row r="7" spans="1:5" ht="15.75" x14ac:dyDescent="0.25">
      <c r="A7" s="29" t="s">
        <v>15</v>
      </c>
      <c r="B7" s="29" t="s">
        <v>16</v>
      </c>
      <c r="C7" s="29">
        <v>1</v>
      </c>
      <c r="D7" s="29">
        <v>2</v>
      </c>
      <c r="E7" s="29" t="s">
        <v>269</v>
      </c>
    </row>
    <row r="8" spans="1:5" ht="19.5" customHeight="1" x14ac:dyDescent="0.25">
      <c r="A8" s="29"/>
      <c r="B8" s="30" t="s">
        <v>133</v>
      </c>
      <c r="C8" s="28"/>
      <c r="D8" s="28"/>
      <c r="E8" s="28"/>
    </row>
    <row r="9" spans="1:5" ht="19.5" customHeight="1" x14ac:dyDescent="0.25">
      <c r="A9" s="28">
        <v>1</v>
      </c>
      <c r="B9" s="31" t="s">
        <v>630</v>
      </c>
      <c r="C9" s="28"/>
      <c r="D9" s="28"/>
      <c r="E9" s="28"/>
    </row>
    <row r="10" spans="1:5" ht="19.5" customHeight="1" x14ac:dyDescent="0.25">
      <c r="A10" s="28" t="s">
        <v>22</v>
      </c>
      <c r="B10" s="32" t="s">
        <v>631</v>
      </c>
      <c r="C10" s="28"/>
      <c r="D10" s="28"/>
      <c r="E10" s="28"/>
    </row>
    <row r="11" spans="1:5" ht="19.5" customHeight="1" x14ac:dyDescent="0.25">
      <c r="A11" s="28" t="s">
        <v>22</v>
      </c>
      <c r="B11" s="32" t="s">
        <v>632</v>
      </c>
      <c r="C11" s="28"/>
      <c r="D11" s="28"/>
      <c r="E11" s="28"/>
    </row>
    <row r="12" spans="1:5" ht="19.5" customHeight="1" x14ac:dyDescent="0.25">
      <c r="A12" s="28">
        <v>2</v>
      </c>
      <c r="B12" s="31" t="s">
        <v>633</v>
      </c>
      <c r="C12" s="28"/>
      <c r="D12" s="28"/>
      <c r="E12" s="28"/>
    </row>
    <row r="13" spans="1:5" ht="19.5" customHeight="1" x14ac:dyDescent="0.25">
      <c r="A13" s="28">
        <v>3</v>
      </c>
      <c r="B13" s="31" t="s">
        <v>634</v>
      </c>
      <c r="C13" s="28"/>
      <c r="D13" s="28"/>
      <c r="E13" s="28"/>
    </row>
    <row r="14" spans="1:5" ht="19.5" customHeight="1" x14ac:dyDescent="0.25">
      <c r="A14" s="28">
        <v>4</v>
      </c>
      <c r="B14" s="31" t="s">
        <v>635</v>
      </c>
      <c r="C14" s="28"/>
      <c r="D14" s="28"/>
      <c r="E14" s="28"/>
    </row>
    <row r="15" spans="1:5" ht="19.5" customHeight="1" x14ac:dyDescent="0.25">
      <c r="A15" s="28">
        <v>5</v>
      </c>
      <c r="B15" s="31" t="s">
        <v>636</v>
      </c>
      <c r="C15" s="28"/>
      <c r="D15" s="28"/>
      <c r="E15" s="28"/>
    </row>
    <row r="16" spans="1:5" ht="19.5" customHeight="1" x14ac:dyDescent="0.25">
      <c r="A16" s="28">
        <v>6</v>
      </c>
      <c r="B16" s="31" t="s">
        <v>637</v>
      </c>
      <c r="C16" s="28"/>
      <c r="D16" s="28"/>
      <c r="E16" s="28"/>
    </row>
    <row r="17" spans="1:5" ht="19.5" customHeight="1" x14ac:dyDescent="0.25">
      <c r="A17" s="28">
        <v>7</v>
      </c>
      <c r="B17" s="31" t="s">
        <v>638</v>
      </c>
      <c r="C17" s="28"/>
      <c r="D17" s="28"/>
      <c r="E17" s="28"/>
    </row>
    <row r="18" spans="1:5" ht="19.5" customHeight="1" x14ac:dyDescent="0.25">
      <c r="A18" s="28">
        <v>8</v>
      </c>
      <c r="B18" s="31"/>
      <c r="C18" s="28"/>
      <c r="D18" s="28"/>
      <c r="E18" s="28"/>
    </row>
    <row r="19" spans="1:5" ht="19.5" customHeight="1" x14ac:dyDescent="0.25">
      <c r="A19" s="28">
        <v>9</v>
      </c>
      <c r="B19" s="31"/>
      <c r="C19" s="28"/>
      <c r="D19" s="28"/>
      <c r="E19" s="28"/>
    </row>
    <row r="20" spans="1:5" ht="19.5" customHeight="1" x14ac:dyDescent="0.25">
      <c r="A20" s="28">
        <v>10</v>
      </c>
      <c r="B20" s="31"/>
      <c r="C20" s="28"/>
      <c r="D20" s="28"/>
      <c r="E20" s="28"/>
    </row>
  </sheetData>
  <mergeCells count="3">
    <mergeCell ref="A2:E2"/>
    <mergeCell ref="A3:E3"/>
    <mergeCell ref="A4:E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A1:G41"/>
  <sheetViews>
    <sheetView workbookViewId="0">
      <selection activeCell="F14" sqref="F14"/>
    </sheetView>
  </sheetViews>
  <sheetFormatPr defaultRowHeight="15" x14ac:dyDescent="0.25"/>
  <cols>
    <col min="1" max="1" width="5.85546875" customWidth="1"/>
    <col min="2" max="2" width="41.28515625" customWidth="1"/>
  </cols>
  <sheetData>
    <row r="1" spans="1:7" ht="15.75" x14ac:dyDescent="0.25">
      <c r="G1" s="25" t="s">
        <v>639</v>
      </c>
    </row>
    <row r="2" spans="1:7" ht="32.25" customHeight="1" x14ac:dyDescent="0.25">
      <c r="A2" s="222" t="s">
        <v>640</v>
      </c>
      <c r="B2" s="222"/>
      <c r="C2" s="222"/>
      <c r="D2" s="222"/>
      <c r="E2" s="222"/>
      <c r="F2" s="222"/>
      <c r="G2" s="222"/>
    </row>
    <row r="3" spans="1:7" ht="15.75" x14ac:dyDescent="0.25">
      <c r="A3" s="179" t="s">
        <v>512</v>
      </c>
      <c r="B3" s="179"/>
      <c r="C3" s="179"/>
      <c r="D3" s="179"/>
      <c r="E3" s="179"/>
      <c r="F3" s="179"/>
      <c r="G3" s="179"/>
    </row>
    <row r="4" spans="1:7" ht="15.75" x14ac:dyDescent="0.25">
      <c r="G4" s="26" t="s">
        <v>56</v>
      </c>
    </row>
    <row r="5" spans="1:7" ht="21.75" customHeight="1" x14ac:dyDescent="0.25">
      <c r="A5" s="223" t="s">
        <v>3</v>
      </c>
      <c r="B5" s="223" t="s">
        <v>4</v>
      </c>
      <c r="C5" s="223" t="s">
        <v>984</v>
      </c>
      <c r="D5" s="223" t="s">
        <v>985</v>
      </c>
      <c r="E5" s="223" t="s">
        <v>986</v>
      </c>
      <c r="F5" s="223" t="s">
        <v>434</v>
      </c>
      <c r="G5" s="223"/>
    </row>
    <row r="6" spans="1:7" ht="92.25" customHeight="1" x14ac:dyDescent="0.25">
      <c r="A6" s="223"/>
      <c r="B6" s="223"/>
      <c r="C6" s="223"/>
      <c r="D6" s="223"/>
      <c r="E6" s="223"/>
      <c r="F6" s="29" t="s">
        <v>233</v>
      </c>
      <c r="G6" s="29" t="s">
        <v>415</v>
      </c>
    </row>
    <row r="7" spans="1:7" ht="15.75" x14ac:dyDescent="0.25">
      <c r="A7" s="29" t="s">
        <v>15</v>
      </c>
      <c r="B7" s="29" t="s">
        <v>16</v>
      </c>
      <c r="C7" s="29">
        <v>1</v>
      </c>
      <c r="D7" s="29">
        <v>2</v>
      </c>
      <c r="E7" s="29">
        <v>3</v>
      </c>
      <c r="F7" s="29">
        <v>4</v>
      </c>
      <c r="G7" s="29">
        <v>5</v>
      </c>
    </row>
    <row r="8" spans="1:7" ht="15.75" x14ac:dyDescent="0.25">
      <c r="A8" s="29" t="s">
        <v>15</v>
      </c>
      <c r="B8" s="30" t="s">
        <v>513</v>
      </c>
      <c r="C8" s="31"/>
      <c r="D8" s="31"/>
      <c r="E8" s="31"/>
      <c r="F8" s="31"/>
      <c r="G8" s="31"/>
    </row>
    <row r="9" spans="1:7" ht="15.75" x14ac:dyDescent="0.25">
      <c r="A9" s="29" t="s">
        <v>83</v>
      </c>
      <c r="B9" s="30" t="s">
        <v>641</v>
      </c>
      <c r="C9" s="31"/>
      <c r="D9" s="31"/>
      <c r="E9" s="31"/>
      <c r="F9" s="31"/>
      <c r="G9" s="31"/>
    </row>
    <row r="10" spans="1:7" ht="15.75" x14ac:dyDescent="0.25">
      <c r="A10" s="28">
        <v>1</v>
      </c>
      <c r="B10" s="31" t="s">
        <v>301</v>
      </c>
      <c r="C10" s="31"/>
      <c r="D10" s="31"/>
      <c r="E10" s="31"/>
      <c r="F10" s="31"/>
      <c r="G10" s="31"/>
    </row>
    <row r="11" spans="1:7" ht="15.75" x14ac:dyDescent="0.25">
      <c r="A11" s="28">
        <v>2</v>
      </c>
      <c r="B11" s="31" t="s">
        <v>302</v>
      </c>
      <c r="C11" s="31"/>
      <c r="D11" s="31"/>
      <c r="E11" s="31"/>
      <c r="F11" s="31"/>
      <c r="G11" s="31"/>
    </row>
    <row r="12" spans="1:7" ht="15.75" x14ac:dyDescent="0.25">
      <c r="A12" s="28" t="s">
        <v>22</v>
      </c>
      <c r="B12" s="31" t="s">
        <v>240</v>
      </c>
      <c r="C12" s="31"/>
      <c r="D12" s="31"/>
      <c r="E12" s="31"/>
      <c r="F12" s="31"/>
      <c r="G12" s="31"/>
    </row>
    <row r="13" spans="1:7" ht="15.75" x14ac:dyDescent="0.25">
      <c r="A13" s="28" t="s">
        <v>22</v>
      </c>
      <c r="B13" s="31" t="s">
        <v>88</v>
      </c>
      <c r="C13" s="31"/>
      <c r="D13" s="31"/>
      <c r="E13" s="31"/>
      <c r="F13" s="31"/>
      <c r="G13" s="31"/>
    </row>
    <row r="14" spans="1:7" ht="15.75" x14ac:dyDescent="0.25">
      <c r="A14" s="28">
        <v>3</v>
      </c>
      <c r="B14" s="31" t="s">
        <v>514</v>
      </c>
      <c r="C14" s="31"/>
      <c r="D14" s="31"/>
      <c r="E14" s="31"/>
      <c r="F14" s="31"/>
      <c r="G14" s="31"/>
    </row>
    <row r="15" spans="1:7" ht="15.75" x14ac:dyDescent="0.25">
      <c r="A15" s="28">
        <v>4</v>
      </c>
      <c r="B15" s="31" t="s">
        <v>303</v>
      </c>
      <c r="C15" s="31"/>
      <c r="D15" s="31"/>
      <c r="E15" s="31"/>
      <c r="F15" s="31"/>
      <c r="G15" s="31"/>
    </row>
    <row r="16" spans="1:7" ht="15.75" x14ac:dyDescent="0.25">
      <c r="A16" s="28">
        <v>5</v>
      </c>
      <c r="B16" s="31" t="s">
        <v>243</v>
      </c>
      <c r="C16" s="31"/>
      <c r="D16" s="31"/>
      <c r="E16" s="31"/>
      <c r="F16" s="31"/>
      <c r="G16" s="31"/>
    </row>
    <row r="17" spans="1:7" ht="15.75" x14ac:dyDescent="0.25">
      <c r="A17" s="29" t="s">
        <v>70</v>
      </c>
      <c r="B17" s="30" t="s">
        <v>304</v>
      </c>
      <c r="C17" s="31"/>
      <c r="D17" s="31"/>
      <c r="E17" s="31"/>
      <c r="F17" s="31"/>
      <c r="G17" s="31"/>
    </row>
    <row r="18" spans="1:7" ht="31.5" x14ac:dyDescent="0.25">
      <c r="A18" s="28">
        <v>1</v>
      </c>
      <c r="B18" s="31" t="s">
        <v>515</v>
      </c>
      <c r="C18" s="31"/>
      <c r="D18" s="31"/>
      <c r="E18" s="31"/>
      <c r="F18" s="31"/>
      <c r="G18" s="31"/>
    </row>
    <row r="19" spans="1:7" ht="15.75" x14ac:dyDescent="0.25">
      <c r="A19" s="28">
        <v>2</v>
      </c>
      <c r="B19" s="31" t="s">
        <v>313</v>
      </c>
      <c r="C19" s="31"/>
      <c r="D19" s="31"/>
      <c r="E19" s="31"/>
      <c r="F19" s="31"/>
      <c r="G19" s="31"/>
    </row>
    <row r="20" spans="1:7" ht="15.75" x14ac:dyDescent="0.25">
      <c r="A20" s="28" t="s">
        <v>22</v>
      </c>
      <c r="B20" s="31" t="s">
        <v>307</v>
      </c>
      <c r="C20" s="31"/>
      <c r="D20" s="31"/>
      <c r="E20" s="31"/>
      <c r="F20" s="31"/>
      <c r="G20" s="31"/>
    </row>
    <row r="21" spans="1:7" ht="15.75" x14ac:dyDescent="0.25">
      <c r="A21" s="28" t="s">
        <v>22</v>
      </c>
      <c r="B21" s="31" t="s">
        <v>308</v>
      </c>
      <c r="C21" s="31"/>
      <c r="D21" s="31"/>
      <c r="E21" s="31"/>
      <c r="F21" s="31"/>
      <c r="G21" s="31"/>
    </row>
    <row r="22" spans="1:7" ht="15.75" x14ac:dyDescent="0.25">
      <c r="A22" s="28">
        <v>3</v>
      </c>
      <c r="B22" s="31" t="s">
        <v>251</v>
      </c>
      <c r="C22" s="31"/>
      <c r="D22" s="31"/>
      <c r="E22" s="31"/>
      <c r="F22" s="31"/>
      <c r="G22" s="31"/>
    </row>
    <row r="23" spans="1:7" ht="15.75" x14ac:dyDescent="0.25">
      <c r="A23" s="29" t="s">
        <v>73</v>
      </c>
      <c r="B23" s="30" t="s">
        <v>642</v>
      </c>
      <c r="C23" s="31"/>
      <c r="D23" s="31"/>
      <c r="E23" s="31"/>
      <c r="F23" s="31"/>
      <c r="G23" s="31"/>
    </row>
    <row r="24" spans="1:7" ht="15.75" x14ac:dyDescent="0.25">
      <c r="A24" s="29" t="s">
        <v>16</v>
      </c>
      <c r="B24" s="30" t="s">
        <v>516</v>
      </c>
      <c r="C24" s="31"/>
      <c r="D24" s="31"/>
      <c r="E24" s="31"/>
      <c r="F24" s="31"/>
      <c r="G24" s="31"/>
    </row>
    <row r="25" spans="1:7" ht="15.75" x14ac:dyDescent="0.25">
      <c r="A25" s="29" t="s">
        <v>83</v>
      </c>
      <c r="B25" s="30" t="s">
        <v>641</v>
      </c>
      <c r="C25" s="31"/>
      <c r="D25" s="31"/>
      <c r="E25" s="31"/>
      <c r="F25" s="31"/>
      <c r="G25" s="31"/>
    </row>
    <row r="26" spans="1:7" ht="15.75" x14ac:dyDescent="0.25">
      <c r="A26" s="28">
        <v>1</v>
      </c>
      <c r="B26" s="31" t="s">
        <v>301</v>
      </c>
      <c r="C26" s="31"/>
      <c r="D26" s="31"/>
      <c r="E26" s="31"/>
      <c r="F26" s="31"/>
      <c r="G26" s="31"/>
    </row>
    <row r="27" spans="1:7" ht="15.75" x14ac:dyDescent="0.25">
      <c r="A27" s="28">
        <v>2</v>
      </c>
      <c r="B27" s="31" t="s">
        <v>302</v>
      </c>
      <c r="C27" s="31"/>
      <c r="D27" s="31"/>
      <c r="E27" s="31"/>
      <c r="F27" s="31"/>
      <c r="G27" s="31"/>
    </row>
    <row r="28" spans="1:7" ht="15.75" x14ac:dyDescent="0.25">
      <c r="A28" s="28" t="s">
        <v>22</v>
      </c>
      <c r="B28" s="31" t="s">
        <v>240</v>
      </c>
      <c r="C28" s="31"/>
      <c r="D28" s="31"/>
      <c r="E28" s="31"/>
      <c r="F28" s="31"/>
      <c r="G28" s="31"/>
    </row>
    <row r="29" spans="1:7" ht="15.75" x14ac:dyDescent="0.25">
      <c r="A29" s="28" t="s">
        <v>22</v>
      </c>
      <c r="B29" s="31" t="s">
        <v>88</v>
      </c>
      <c r="C29" s="31"/>
      <c r="D29" s="31"/>
      <c r="E29" s="31"/>
      <c r="F29" s="31"/>
      <c r="G29" s="31"/>
    </row>
    <row r="30" spans="1:7" ht="15.75" x14ac:dyDescent="0.25">
      <c r="A30" s="28">
        <v>3</v>
      </c>
      <c r="B30" s="31" t="s">
        <v>303</v>
      </c>
      <c r="C30" s="31"/>
      <c r="D30" s="31"/>
      <c r="E30" s="31"/>
      <c r="F30" s="31"/>
      <c r="G30" s="31"/>
    </row>
    <row r="31" spans="1:7" ht="15.75" x14ac:dyDescent="0.25">
      <c r="A31" s="28">
        <v>4</v>
      </c>
      <c r="B31" s="31" t="s">
        <v>243</v>
      </c>
      <c r="C31" s="31"/>
      <c r="D31" s="31"/>
      <c r="E31" s="31"/>
      <c r="F31" s="31"/>
      <c r="G31" s="31"/>
    </row>
    <row r="32" spans="1:7" ht="15.75" x14ac:dyDescent="0.25">
      <c r="A32" s="29" t="s">
        <v>70</v>
      </c>
      <c r="B32" s="30" t="s">
        <v>643</v>
      </c>
      <c r="C32" s="31"/>
      <c r="D32" s="31"/>
      <c r="E32" s="31"/>
      <c r="F32" s="31"/>
      <c r="G32" s="31"/>
    </row>
    <row r="33" spans="1:7" ht="31.5" x14ac:dyDescent="0.25">
      <c r="A33" s="28">
        <v>1</v>
      </c>
      <c r="B33" s="31" t="s">
        <v>517</v>
      </c>
      <c r="C33" s="31"/>
      <c r="D33" s="31"/>
      <c r="E33" s="31"/>
      <c r="F33" s="31"/>
      <c r="G33" s="31"/>
    </row>
    <row r="34" spans="1:7" ht="15.75" x14ac:dyDescent="0.25">
      <c r="A34" s="28">
        <v>2</v>
      </c>
      <c r="B34" s="31" t="s">
        <v>644</v>
      </c>
      <c r="C34" s="31"/>
      <c r="D34" s="31"/>
      <c r="E34" s="31"/>
      <c r="F34" s="31"/>
      <c r="G34" s="31"/>
    </row>
    <row r="35" spans="1:7" ht="15.75" x14ac:dyDescent="0.25">
      <c r="A35" s="28" t="s">
        <v>22</v>
      </c>
      <c r="B35" s="31" t="s">
        <v>307</v>
      </c>
      <c r="C35" s="31"/>
      <c r="D35" s="31"/>
      <c r="E35" s="31"/>
      <c r="F35" s="31"/>
      <c r="G35" s="31"/>
    </row>
    <row r="36" spans="1:7" ht="15.75" x14ac:dyDescent="0.25">
      <c r="A36" s="28" t="s">
        <v>22</v>
      </c>
      <c r="B36" s="31" t="s">
        <v>308</v>
      </c>
      <c r="C36" s="31"/>
      <c r="D36" s="31"/>
      <c r="E36" s="31"/>
      <c r="F36" s="31"/>
      <c r="G36" s="31"/>
    </row>
    <row r="37" spans="1:7" ht="15.75" x14ac:dyDescent="0.25">
      <c r="A37" s="28">
        <v>3</v>
      </c>
      <c r="B37" s="31" t="s">
        <v>251</v>
      </c>
      <c r="C37" s="31"/>
      <c r="D37" s="31"/>
      <c r="E37" s="31"/>
      <c r="F37" s="31"/>
      <c r="G37" s="31"/>
    </row>
    <row r="38" spans="1:7" ht="24" customHeight="1" x14ac:dyDescent="0.25">
      <c r="A38" s="27" t="s">
        <v>646</v>
      </c>
    </row>
    <row r="39" spans="1:7" ht="34.5" customHeight="1" x14ac:dyDescent="0.25">
      <c r="A39" s="221" t="s">
        <v>647</v>
      </c>
      <c r="B39" s="221"/>
      <c r="C39" s="221"/>
      <c r="D39" s="221"/>
      <c r="E39" s="221"/>
      <c r="F39" s="221"/>
      <c r="G39" s="221"/>
    </row>
    <row r="40" spans="1:7" ht="21" customHeight="1" x14ac:dyDescent="0.25">
      <c r="A40" s="221" t="s">
        <v>645</v>
      </c>
      <c r="B40" s="221"/>
      <c r="C40" s="221"/>
      <c r="D40" s="221"/>
      <c r="E40" s="221"/>
      <c r="F40" s="221"/>
      <c r="G40" s="221"/>
    </row>
    <row r="41" spans="1:7" ht="40.5" customHeight="1" x14ac:dyDescent="0.25">
      <c r="A41" s="221" t="s">
        <v>448</v>
      </c>
      <c r="B41" s="221"/>
      <c r="C41" s="221"/>
      <c r="D41" s="221"/>
      <c r="E41" s="221"/>
      <c r="F41" s="221"/>
      <c r="G41" s="221"/>
    </row>
  </sheetData>
  <mergeCells count="11">
    <mergeCell ref="A39:G39"/>
    <mergeCell ref="A40:G40"/>
    <mergeCell ref="A41:G41"/>
    <mergeCell ref="A2:G2"/>
    <mergeCell ref="A3:G3"/>
    <mergeCell ref="A5:A6"/>
    <mergeCell ref="B5:B6"/>
    <mergeCell ref="C5:C6"/>
    <mergeCell ref="D5:D6"/>
    <mergeCell ref="E5:E6"/>
    <mergeCell ref="F5:G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sheetPr>
  <dimension ref="A1:N23"/>
  <sheetViews>
    <sheetView workbookViewId="0"/>
  </sheetViews>
  <sheetFormatPr defaultRowHeight="15" x14ac:dyDescent="0.25"/>
  <cols>
    <col min="1" max="1" width="6.28515625" customWidth="1"/>
    <col min="2" max="2" width="24.42578125" customWidth="1"/>
  </cols>
  <sheetData>
    <row r="1" spans="1:14" ht="15.75" x14ac:dyDescent="0.25">
      <c r="N1" s="25" t="s">
        <v>648</v>
      </c>
    </row>
    <row r="2" spans="1:14" ht="15.75" x14ac:dyDescent="0.25">
      <c r="A2" s="222" t="s">
        <v>649</v>
      </c>
      <c r="B2" s="222"/>
      <c r="C2" s="222"/>
      <c r="D2" s="222"/>
      <c r="E2" s="222"/>
      <c r="F2" s="222"/>
      <c r="G2" s="222"/>
      <c r="H2" s="222"/>
      <c r="I2" s="222"/>
      <c r="J2" s="222"/>
      <c r="K2" s="222"/>
      <c r="L2" s="222"/>
      <c r="M2" s="222"/>
      <c r="N2" s="222"/>
    </row>
    <row r="3" spans="1:14" ht="15.75" x14ac:dyDescent="0.25">
      <c r="A3" s="222" t="s">
        <v>512</v>
      </c>
      <c r="B3" s="222"/>
      <c r="C3" s="222"/>
      <c r="D3" s="222"/>
      <c r="E3" s="222"/>
      <c r="F3" s="222"/>
      <c r="G3" s="222"/>
      <c r="H3" s="222"/>
      <c r="I3" s="222"/>
      <c r="J3" s="222"/>
      <c r="K3" s="222"/>
      <c r="L3" s="222"/>
      <c r="M3" s="222"/>
      <c r="N3" s="222"/>
    </row>
    <row r="4" spans="1:14" ht="15.75" x14ac:dyDescent="0.25">
      <c r="N4" s="26" t="s">
        <v>56</v>
      </c>
    </row>
    <row r="5" spans="1:14" ht="15.75" x14ac:dyDescent="0.25">
      <c r="A5" s="223" t="s">
        <v>3</v>
      </c>
      <c r="B5" s="223" t="s">
        <v>522</v>
      </c>
      <c r="C5" s="223" t="s">
        <v>357</v>
      </c>
      <c r="D5" s="223"/>
      <c r="E5" s="223"/>
      <c r="F5" s="223"/>
      <c r="G5" s="223" t="s">
        <v>356</v>
      </c>
      <c r="H5" s="223"/>
      <c r="I5" s="223"/>
      <c r="J5" s="223"/>
      <c r="K5" s="223" t="s">
        <v>374</v>
      </c>
      <c r="L5" s="223"/>
      <c r="M5" s="223"/>
      <c r="N5" s="223"/>
    </row>
    <row r="6" spans="1:14" ht="15.75" x14ac:dyDescent="0.25">
      <c r="A6" s="223"/>
      <c r="B6" s="223"/>
      <c r="C6" s="223" t="s">
        <v>130</v>
      </c>
      <c r="D6" s="223" t="s">
        <v>523</v>
      </c>
      <c r="E6" s="223"/>
      <c r="F6" s="223"/>
      <c r="G6" s="223" t="s">
        <v>130</v>
      </c>
      <c r="H6" s="223" t="s">
        <v>523</v>
      </c>
      <c r="I6" s="223"/>
      <c r="J6" s="223"/>
      <c r="K6" s="223" t="s">
        <v>130</v>
      </c>
      <c r="L6" s="223" t="s">
        <v>523</v>
      </c>
      <c r="M6" s="223"/>
      <c r="N6" s="223"/>
    </row>
    <row r="7" spans="1:14" ht="63" x14ac:dyDescent="0.25">
      <c r="A7" s="223"/>
      <c r="B7" s="223"/>
      <c r="C7" s="223"/>
      <c r="D7" s="29" t="s">
        <v>65</v>
      </c>
      <c r="E7" s="29" t="s">
        <v>285</v>
      </c>
      <c r="F7" s="29" t="s">
        <v>525</v>
      </c>
      <c r="G7" s="223"/>
      <c r="H7" s="29" t="s">
        <v>65</v>
      </c>
      <c r="I7" s="29" t="s">
        <v>285</v>
      </c>
      <c r="J7" s="29" t="s">
        <v>525</v>
      </c>
      <c r="K7" s="223"/>
      <c r="L7" s="29" t="s">
        <v>65</v>
      </c>
      <c r="M7" s="29" t="s">
        <v>285</v>
      </c>
      <c r="N7" s="29" t="s">
        <v>525</v>
      </c>
    </row>
    <row r="8" spans="1:14" ht="15.75" x14ac:dyDescent="0.25">
      <c r="A8" s="29" t="s">
        <v>15</v>
      </c>
      <c r="B8" s="29" t="s">
        <v>16</v>
      </c>
      <c r="C8" s="29">
        <v>1</v>
      </c>
      <c r="D8" s="29">
        <v>1</v>
      </c>
      <c r="E8" s="29">
        <v>3</v>
      </c>
      <c r="F8" s="29">
        <v>4</v>
      </c>
      <c r="G8" s="29">
        <v>5</v>
      </c>
      <c r="H8" s="29">
        <v>6</v>
      </c>
      <c r="I8" s="29">
        <v>7</v>
      </c>
      <c r="J8" s="29">
        <v>8</v>
      </c>
      <c r="K8" s="29" t="s">
        <v>527</v>
      </c>
      <c r="L8" s="29" t="s">
        <v>528</v>
      </c>
      <c r="M8" s="29" t="s">
        <v>529</v>
      </c>
      <c r="N8" s="29" t="s">
        <v>530</v>
      </c>
    </row>
    <row r="9" spans="1:14" ht="15.75" x14ac:dyDescent="0.25">
      <c r="A9" s="28"/>
      <c r="B9" s="30" t="s">
        <v>650</v>
      </c>
      <c r="C9" s="31"/>
      <c r="D9" s="31"/>
      <c r="E9" s="31"/>
      <c r="F9" s="31"/>
      <c r="G9" s="31"/>
      <c r="H9" s="31"/>
      <c r="I9" s="31"/>
      <c r="J9" s="31"/>
      <c r="K9" s="31"/>
      <c r="L9" s="31"/>
      <c r="M9" s="31"/>
      <c r="N9" s="31"/>
    </row>
    <row r="10" spans="1:14" ht="20.25" customHeight="1" x14ac:dyDescent="0.25">
      <c r="A10" s="28">
        <v>1</v>
      </c>
      <c r="B10" s="31" t="s">
        <v>169</v>
      </c>
      <c r="C10" s="31"/>
      <c r="D10" s="31"/>
      <c r="E10" s="31"/>
      <c r="F10" s="31"/>
      <c r="G10" s="31"/>
      <c r="H10" s="31"/>
      <c r="I10" s="31"/>
      <c r="J10" s="31"/>
      <c r="K10" s="31"/>
      <c r="L10" s="31"/>
      <c r="M10" s="31"/>
      <c r="N10" s="31"/>
    </row>
    <row r="11" spans="1:14" ht="20.25" customHeight="1" x14ac:dyDescent="0.25">
      <c r="A11" s="28">
        <v>2</v>
      </c>
      <c r="B11" s="31" t="s">
        <v>170</v>
      </c>
      <c r="C11" s="31"/>
      <c r="D11" s="31"/>
      <c r="E11" s="31"/>
      <c r="F11" s="31"/>
      <c r="G11" s="31"/>
      <c r="H11" s="31"/>
      <c r="I11" s="31"/>
      <c r="J11" s="31"/>
      <c r="K11" s="31"/>
      <c r="L11" s="31"/>
      <c r="M11" s="31"/>
      <c r="N11" s="31"/>
    </row>
    <row r="12" spans="1:14" ht="20.25" customHeight="1" x14ac:dyDescent="0.25">
      <c r="A12" s="28">
        <v>3</v>
      </c>
      <c r="B12" s="31" t="s">
        <v>606</v>
      </c>
      <c r="C12" s="31"/>
      <c r="D12" s="31"/>
      <c r="E12" s="31"/>
      <c r="F12" s="31"/>
      <c r="G12" s="31"/>
      <c r="H12" s="31"/>
      <c r="I12" s="31"/>
      <c r="J12" s="31"/>
      <c r="K12" s="31"/>
      <c r="L12" s="31"/>
      <c r="M12" s="31"/>
      <c r="N12" s="31"/>
    </row>
    <row r="13" spans="1:14" ht="20.25" customHeight="1" x14ac:dyDescent="0.25">
      <c r="A13" s="28">
        <v>4</v>
      </c>
      <c r="B13" s="31" t="s">
        <v>172</v>
      </c>
      <c r="C13" s="31"/>
      <c r="D13" s="31"/>
      <c r="E13" s="31"/>
      <c r="F13" s="31"/>
      <c r="G13" s="31"/>
      <c r="H13" s="31"/>
      <c r="I13" s="31"/>
      <c r="J13" s="31"/>
      <c r="K13" s="31"/>
      <c r="L13" s="31"/>
      <c r="M13" s="31"/>
      <c r="N13" s="31"/>
    </row>
    <row r="14" spans="1:14" ht="20.25" customHeight="1" x14ac:dyDescent="0.25">
      <c r="A14" s="28">
        <v>5</v>
      </c>
      <c r="B14" s="31" t="s">
        <v>651</v>
      </c>
      <c r="C14" s="31"/>
      <c r="D14" s="31"/>
      <c r="E14" s="31"/>
      <c r="F14" s="31"/>
      <c r="G14" s="31"/>
      <c r="H14" s="31"/>
      <c r="I14" s="31"/>
      <c r="J14" s="31"/>
      <c r="K14" s="31"/>
      <c r="L14" s="31"/>
      <c r="M14" s="31"/>
      <c r="N14" s="31"/>
    </row>
    <row r="15" spans="1:14" ht="20.25" customHeight="1" x14ac:dyDescent="0.25">
      <c r="A15" s="28">
        <v>6</v>
      </c>
      <c r="B15" s="31" t="s">
        <v>174</v>
      </c>
      <c r="C15" s="31"/>
      <c r="D15" s="31"/>
      <c r="E15" s="31"/>
      <c r="F15" s="31"/>
      <c r="G15" s="31"/>
      <c r="H15" s="31"/>
      <c r="I15" s="31"/>
      <c r="J15" s="31"/>
      <c r="K15" s="31"/>
      <c r="L15" s="31"/>
      <c r="M15" s="31"/>
      <c r="N15" s="31"/>
    </row>
    <row r="16" spans="1:14" ht="20.25" customHeight="1" x14ac:dyDescent="0.25">
      <c r="A16" s="28">
        <v>7</v>
      </c>
      <c r="B16" s="31" t="s">
        <v>175</v>
      </c>
      <c r="C16" s="31"/>
      <c r="D16" s="31"/>
      <c r="E16" s="31"/>
      <c r="F16" s="31"/>
      <c r="G16" s="31"/>
      <c r="H16" s="31"/>
      <c r="I16" s="31"/>
      <c r="J16" s="31"/>
      <c r="K16" s="31"/>
      <c r="L16" s="31"/>
      <c r="M16" s="31"/>
      <c r="N16" s="31"/>
    </row>
    <row r="17" spans="1:14" ht="20.25" customHeight="1" x14ac:dyDescent="0.25">
      <c r="A17" s="28">
        <v>8</v>
      </c>
      <c r="B17" s="31" t="s">
        <v>608</v>
      </c>
      <c r="C17" s="31"/>
      <c r="D17" s="31"/>
      <c r="E17" s="31"/>
      <c r="F17" s="31"/>
      <c r="G17" s="31"/>
      <c r="H17" s="31"/>
      <c r="I17" s="31"/>
      <c r="J17" s="31"/>
      <c r="K17" s="31"/>
      <c r="L17" s="31"/>
      <c r="M17" s="31"/>
      <c r="N17" s="31"/>
    </row>
    <row r="18" spans="1:14" ht="20.25" customHeight="1" x14ac:dyDescent="0.25">
      <c r="A18" s="28">
        <v>9</v>
      </c>
      <c r="B18" s="31" t="s">
        <v>585</v>
      </c>
      <c r="C18" s="31"/>
      <c r="D18" s="31"/>
      <c r="E18" s="31"/>
      <c r="F18" s="31"/>
      <c r="G18" s="31"/>
      <c r="H18" s="31"/>
      <c r="I18" s="31"/>
      <c r="J18" s="31"/>
      <c r="K18" s="31"/>
      <c r="L18" s="31"/>
      <c r="M18" s="31"/>
      <c r="N18" s="31"/>
    </row>
    <row r="19" spans="1:14" ht="20.25" customHeight="1" x14ac:dyDescent="0.25">
      <c r="A19" s="28">
        <v>10</v>
      </c>
      <c r="B19" s="37"/>
      <c r="C19" s="31"/>
      <c r="D19" s="31"/>
      <c r="E19" s="31"/>
      <c r="F19" s="31"/>
      <c r="G19" s="31"/>
      <c r="H19" s="31"/>
      <c r="I19" s="31"/>
      <c r="J19" s="31"/>
      <c r="K19" s="31"/>
      <c r="L19" s="31"/>
      <c r="M19" s="31"/>
      <c r="N19" s="31"/>
    </row>
    <row r="20" spans="1:14" ht="20.25" customHeight="1" x14ac:dyDescent="0.25">
      <c r="A20" s="28">
        <v>11</v>
      </c>
      <c r="B20" s="37"/>
      <c r="C20" s="31"/>
      <c r="D20" s="31"/>
      <c r="E20" s="31"/>
      <c r="F20" s="31"/>
      <c r="G20" s="31"/>
      <c r="H20" s="31"/>
      <c r="I20" s="31"/>
      <c r="J20" s="31"/>
      <c r="K20" s="31"/>
      <c r="L20" s="31"/>
      <c r="M20" s="31"/>
      <c r="N20" s="31"/>
    </row>
    <row r="21" spans="1:14" ht="15.75" x14ac:dyDescent="0.25">
      <c r="A21" s="27" t="s">
        <v>579</v>
      </c>
    </row>
    <row r="22" spans="1:14" ht="15.75" x14ac:dyDescent="0.25">
      <c r="A22" s="33" t="s">
        <v>652</v>
      </c>
    </row>
    <row r="23" spans="1:14" ht="15.75" x14ac:dyDescent="0.25">
      <c r="A23" s="33" t="s">
        <v>533</v>
      </c>
    </row>
  </sheetData>
  <mergeCells count="13">
    <mergeCell ref="A2:N2"/>
    <mergeCell ref="A3:N3"/>
    <mergeCell ref="L6:N6"/>
    <mergeCell ref="A5:A7"/>
    <mergeCell ref="B5:B7"/>
    <mergeCell ref="C5:F5"/>
    <mergeCell ref="G5:J5"/>
    <mergeCell ref="K5:N5"/>
    <mergeCell ref="C6:C7"/>
    <mergeCell ref="D6:F6"/>
    <mergeCell ref="G6:G7"/>
    <mergeCell ref="H6:J6"/>
    <mergeCell ref="K6:K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0000"/>
  </sheetPr>
  <dimension ref="A1:C49"/>
  <sheetViews>
    <sheetView workbookViewId="0">
      <selection activeCell="C10" sqref="C10"/>
    </sheetView>
  </sheetViews>
  <sheetFormatPr defaultRowHeight="15" x14ac:dyDescent="0.25"/>
  <cols>
    <col min="1" max="1" width="5.42578125" customWidth="1"/>
    <col min="2" max="2" width="65.7109375" customWidth="1"/>
    <col min="3" max="3" width="16.140625" customWidth="1"/>
  </cols>
  <sheetData>
    <row r="1" spans="1:3" ht="15.75" x14ac:dyDescent="0.25">
      <c r="C1" s="25" t="s">
        <v>657</v>
      </c>
    </row>
    <row r="2" spans="1:3" ht="19.5" customHeight="1" x14ac:dyDescent="0.25">
      <c r="A2" s="179" t="s">
        <v>658</v>
      </c>
      <c r="B2" s="179"/>
      <c r="C2" s="179"/>
    </row>
    <row r="3" spans="1:3" ht="15.75" x14ac:dyDescent="0.25">
      <c r="A3" s="179" t="s">
        <v>126</v>
      </c>
      <c r="B3" s="179"/>
      <c r="C3" s="179"/>
    </row>
    <row r="4" spans="1:3" ht="15.75" x14ac:dyDescent="0.25">
      <c r="C4" s="26" t="s">
        <v>56</v>
      </c>
    </row>
    <row r="5" spans="1:3" ht="33" customHeight="1" x14ac:dyDescent="0.25">
      <c r="A5" s="29" t="s">
        <v>3</v>
      </c>
      <c r="B5" s="29" t="s">
        <v>4</v>
      </c>
      <c r="C5" s="29" t="s">
        <v>1004</v>
      </c>
    </row>
    <row r="6" spans="1:3" ht="15.75" x14ac:dyDescent="0.25">
      <c r="A6" s="29" t="s">
        <v>15</v>
      </c>
      <c r="B6" s="29" t="s">
        <v>16</v>
      </c>
      <c r="C6" s="29">
        <v>1</v>
      </c>
    </row>
    <row r="7" spans="1:3" ht="15.75" x14ac:dyDescent="0.25">
      <c r="A7" s="29"/>
      <c r="B7" s="30" t="s">
        <v>90</v>
      </c>
      <c r="C7" s="28"/>
    </row>
    <row r="8" spans="1:3" ht="24.75" customHeight="1" x14ac:dyDescent="0.25">
      <c r="A8" s="29" t="s">
        <v>15</v>
      </c>
      <c r="B8" s="30" t="s">
        <v>549</v>
      </c>
      <c r="C8" s="28"/>
    </row>
    <row r="9" spans="1:3" ht="27" customHeight="1" x14ac:dyDescent="0.25">
      <c r="A9" s="29" t="s">
        <v>16</v>
      </c>
      <c r="B9" s="30" t="s">
        <v>550</v>
      </c>
      <c r="C9" s="28"/>
    </row>
    <row r="10" spans="1:3" ht="15.75" x14ac:dyDescent="0.25">
      <c r="A10" s="29" t="s">
        <v>83</v>
      </c>
      <c r="B10" s="30" t="s">
        <v>660</v>
      </c>
      <c r="C10" s="28"/>
    </row>
    <row r="11" spans="1:3" ht="15.75" x14ac:dyDescent="0.25">
      <c r="A11" s="28">
        <v>1</v>
      </c>
      <c r="B11" s="31" t="s">
        <v>417</v>
      </c>
      <c r="C11" s="28"/>
    </row>
    <row r="12" spans="1:3" ht="15.75" x14ac:dyDescent="0.25">
      <c r="A12" s="28" t="s">
        <v>22</v>
      </c>
      <c r="B12" s="31" t="s">
        <v>419</v>
      </c>
      <c r="C12" s="28"/>
    </row>
    <row r="13" spans="1:3" ht="15.75" x14ac:dyDescent="0.25">
      <c r="A13" s="28" t="s">
        <v>22</v>
      </c>
      <c r="B13" s="31" t="s">
        <v>420</v>
      </c>
      <c r="C13" s="28"/>
    </row>
    <row r="14" spans="1:3" ht="15.75" x14ac:dyDescent="0.25">
      <c r="A14" s="28" t="s">
        <v>22</v>
      </c>
      <c r="B14" s="31" t="s">
        <v>552</v>
      </c>
      <c r="C14" s="28"/>
    </row>
    <row r="15" spans="1:3" ht="15.75" x14ac:dyDescent="0.25">
      <c r="A15" s="28" t="s">
        <v>22</v>
      </c>
      <c r="B15" s="31" t="s">
        <v>553</v>
      </c>
      <c r="C15" s="28"/>
    </row>
    <row r="16" spans="1:3" ht="15.75" x14ac:dyDescent="0.25">
      <c r="A16" s="28" t="s">
        <v>22</v>
      </c>
      <c r="B16" s="31" t="s">
        <v>554</v>
      </c>
      <c r="C16" s="28"/>
    </row>
    <row r="17" spans="1:3" ht="15.75" x14ac:dyDescent="0.25">
      <c r="A17" s="28" t="s">
        <v>22</v>
      </c>
      <c r="B17" s="31" t="s">
        <v>555</v>
      </c>
      <c r="C17" s="28"/>
    </row>
    <row r="18" spans="1:3" ht="15.75" x14ac:dyDescent="0.25">
      <c r="A18" s="28" t="s">
        <v>22</v>
      </c>
      <c r="B18" s="31" t="s">
        <v>556</v>
      </c>
      <c r="C18" s="28"/>
    </row>
    <row r="19" spans="1:3" ht="15.75" x14ac:dyDescent="0.25">
      <c r="A19" s="28" t="s">
        <v>22</v>
      </c>
      <c r="B19" s="31" t="s">
        <v>557</v>
      </c>
      <c r="C19" s="28"/>
    </row>
    <row r="20" spans="1:3" ht="15.75" x14ac:dyDescent="0.25">
      <c r="A20" s="28" t="s">
        <v>22</v>
      </c>
      <c r="B20" s="31" t="s">
        <v>558</v>
      </c>
      <c r="C20" s="28"/>
    </row>
    <row r="21" spans="1:3" ht="15.75" x14ac:dyDescent="0.25">
      <c r="A21" s="28" t="s">
        <v>22</v>
      </c>
      <c r="B21" s="31" t="s">
        <v>559</v>
      </c>
      <c r="C21" s="28"/>
    </row>
    <row r="22" spans="1:3" ht="15.75" x14ac:dyDescent="0.25">
      <c r="A22" s="28" t="s">
        <v>22</v>
      </c>
      <c r="B22" s="31" t="s">
        <v>661</v>
      </c>
      <c r="C22" s="28"/>
    </row>
    <row r="23" spans="1:3" ht="15.75" x14ac:dyDescent="0.25">
      <c r="A23" s="28" t="s">
        <v>22</v>
      </c>
      <c r="B23" s="31" t="s">
        <v>561</v>
      </c>
      <c r="C23" s="28"/>
    </row>
    <row r="24" spans="1:3" ht="15.75" x14ac:dyDescent="0.25">
      <c r="A24" s="28" t="s">
        <v>22</v>
      </c>
      <c r="B24" s="31" t="s">
        <v>562</v>
      </c>
      <c r="C24" s="28"/>
    </row>
    <row r="25" spans="1:3" ht="31.5" x14ac:dyDescent="0.25">
      <c r="A25" s="28">
        <v>2</v>
      </c>
      <c r="B25" s="31" t="s">
        <v>662</v>
      </c>
      <c r="C25" s="28"/>
    </row>
    <row r="26" spans="1:3" ht="15.75" x14ac:dyDescent="0.25">
      <c r="A26" s="28">
        <v>3</v>
      </c>
      <c r="B26" s="31" t="s">
        <v>425</v>
      </c>
      <c r="C26" s="28"/>
    </row>
    <row r="27" spans="1:3" ht="15.75" x14ac:dyDescent="0.25">
      <c r="A27" s="29" t="s">
        <v>70</v>
      </c>
      <c r="B27" s="30" t="s">
        <v>96</v>
      </c>
      <c r="C27" s="28"/>
    </row>
    <row r="28" spans="1:3" ht="15.75" x14ac:dyDescent="0.25">
      <c r="A28" s="28" t="s">
        <v>22</v>
      </c>
      <c r="B28" s="31" t="s">
        <v>419</v>
      </c>
      <c r="C28" s="28"/>
    </row>
    <row r="29" spans="1:3" ht="15.75" x14ac:dyDescent="0.25">
      <c r="A29" s="28" t="s">
        <v>22</v>
      </c>
      <c r="B29" s="31" t="s">
        <v>663</v>
      </c>
      <c r="C29" s="28"/>
    </row>
    <row r="30" spans="1:3" ht="15.75" x14ac:dyDescent="0.25">
      <c r="A30" s="28" t="s">
        <v>22</v>
      </c>
      <c r="B30" s="31" t="s">
        <v>552</v>
      </c>
      <c r="C30" s="28"/>
    </row>
    <row r="31" spans="1:3" ht="15.75" x14ac:dyDescent="0.25">
      <c r="A31" s="28" t="s">
        <v>22</v>
      </c>
      <c r="B31" s="31" t="s">
        <v>553</v>
      </c>
      <c r="C31" s="28"/>
    </row>
    <row r="32" spans="1:3" ht="15.75" x14ac:dyDescent="0.25">
      <c r="A32" s="28" t="s">
        <v>22</v>
      </c>
      <c r="B32" s="31" t="s">
        <v>554</v>
      </c>
      <c r="C32" s="28"/>
    </row>
    <row r="33" spans="1:3" ht="15.75" x14ac:dyDescent="0.25">
      <c r="A33" s="28" t="s">
        <v>22</v>
      </c>
      <c r="B33" s="31" t="s">
        <v>555</v>
      </c>
      <c r="C33" s="28"/>
    </row>
    <row r="34" spans="1:3" ht="15.75" x14ac:dyDescent="0.25">
      <c r="A34" s="28" t="s">
        <v>22</v>
      </c>
      <c r="B34" s="31" t="s">
        <v>556</v>
      </c>
      <c r="C34" s="28"/>
    </row>
    <row r="35" spans="1:3" ht="15.75" x14ac:dyDescent="0.25">
      <c r="A35" s="28" t="s">
        <v>22</v>
      </c>
      <c r="B35" s="31" t="s">
        <v>557</v>
      </c>
      <c r="C35" s="28"/>
    </row>
    <row r="36" spans="1:3" ht="15.75" x14ac:dyDescent="0.25">
      <c r="A36" s="28" t="s">
        <v>22</v>
      </c>
      <c r="B36" s="31" t="s">
        <v>558</v>
      </c>
      <c r="C36" s="28"/>
    </row>
    <row r="37" spans="1:3" ht="15.75" x14ac:dyDescent="0.25">
      <c r="A37" s="28" t="s">
        <v>22</v>
      </c>
      <c r="B37" s="31" t="s">
        <v>559</v>
      </c>
      <c r="C37" s="28"/>
    </row>
    <row r="38" spans="1:3" ht="15.75" x14ac:dyDescent="0.25">
      <c r="A38" s="28" t="s">
        <v>22</v>
      </c>
      <c r="B38" s="31" t="s">
        <v>560</v>
      </c>
      <c r="C38" s="28"/>
    </row>
    <row r="39" spans="1:3" ht="15.75" x14ac:dyDescent="0.25">
      <c r="A39" s="28" t="s">
        <v>22</v>
      </c>
      <c r="B39" s="31" t="s">
        <v>561</v>
      </c>
      <c r="C39" s="28"/>
    </row>
    <row r="40" spans="1:3" ht="15.75" x14ac:dyDescent="0.25">
      <c r="A40" s="28"/>
      <c r="B40" s="31" t="s">
        <v>563</v>
      </c>
      <c r="C40" s="28"/>
    </row>
    <row r="41" spans="1:3" ht="15.75" x14ac:dyDescent="0.25">
      <c r="A41" s="29" t="s">
        <v>73</v>
      </c>
      <c r="B41" s="30" t="s">
        <v>664</v>
      </c>
      <c r="C41" s="28"/>
    </row>
    <row r="42" spans="1:3" ht="15.75" x14ac:dyDescent="0.25">
      <c r="A42" s="29" t="s">
        <v>77</v>
      </c>
      <c r="B42" s="30" t="s">
        <v>665</v>
      </c>
      <c r="C42" s="28"/>
    </row>
    <row r="43" spans="1:3" ht="15.75" x14ac:dyDescent="0.25">
      <c r="A43" s="29" t="s">
        <v>113</v>
      </c>
      <c r="B43" s="30" t="s">
        <v>247</v>
      </c>
      <c r="C43" s="28"/>
    </row>
    <row r="44" spans="1:3" ht="15.75" x14ac:dyDescent="0.25">
      <c r="A44" s="29" t="s">
        <v>426</v>
      </c>
      <c r="B44" s="30" t="s">
        <v>98</v>
      </c>
      <c r="C44" s="28"/>
    </row>
    <row r="45" spans="1:3" ht="15.75" x14ac:dyDescent="0.25">
      <c r="A45" s="29" t="s">
        <v>79</v>
      </c>
      <c r="B45" s="30" t="s">
        <v>476</v>
      </c>
      <c r="C45" s="28"/>
    </row>
    <row r="46" spans="1:3" ht="25.5" customHeight="1" x14ac:dyDescent="0.25">
      <c r="A46" s="27" t="s">
        <v>646</v>
      </c>
    </row>
    <row r="47" spans="1:3" ht="24" customHeight="1" x14ac:dyDescent="0.25">
      <c r="A47" s="221" t="s">
        <v>565</v>
      </c>
      <c r="B47" s="221"/>
      <c r="C47" s="221"/>
    </row>
    <row r="48" spans="1:3" s="36" customFormat="1" ht="74.25" customHeight="1" x14ac:dyDescent="0.25">
      <c r="A48" s="221" t="s">
        <v>349</v>
      </c>
      <c r="B48" s="221"/>
      <c r="C48" s="221"/>
    </row>
    <row r="49" spans="1:3" s="36" customFormat="1" ht="55.5" customHeight="1" x14ac:dyDescent="0.25">
      <c r="A49" s="221" t="s">
        <v>666</v>
      </c>
      <c r="B49" s="221"/>
      <c r="C49" s="221"/>
    </row>
  </sheetData>
  <mergeCells count="5">
    <mergeCell ref="A2:C2"/>
    <mergeCell ref="A3:C3"/>
    <mergeCell ref="A47:C47"/>
    <mergeCell ref="A48:C48"/>
    <mergeCell ref="A49:C4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0000"/>
  </sheetPr>
  <dimension ref="A1:R11"/>
  <sheetViews>
    <sheetView workbookViewId="0">
      <selection activeCell="C10" sqref="C10"/>
    </sheetView>
  </sheetViews>
  <sheetFormatPr defaultRowHeight="15" x14ac:dyDescent="0.25"/>
  <cols>
    <col min="1" max="1" width="6.28515625" customWidth="1"/>
    <col min="2" max="2" width="34" customWidth="1"/>
  </cols>
  <sheetData>
    <row r="1" spans="1:18" ht="15.75" x14ac:dyDescent="0.25">
      <c r="R1" s="25" t="s">
        <v>671</v>
      </c>
    </row>
    <row r="2" spans="1:18" ht="15.75" x14ac:dyDescent="0.25">
      <c r="A2" s="179" t="s">
        <v>672</v>
      </c>
      <c r="B2" s="179"/>
      <c r="C2" s="179"/>
      <c r="D2" s="179"/>
      <c r="E2" s="179"/>
      <c r="F2" s="179"/>
      <c r="G2" s="179"/>
      <c r="H2" s="179"/>
      <c r="I2" s="179"/>
      <c r="J2" s="179"/>
      <c r="K2" s="179"/>
      <c r="L2" s="179"/>
      <c r="M2" s="179"/>
      <c r="N2" s="179"/>
      <c r="O2" s="179"/>
      <c r="P2" s="179"/>
      <c r="Q2" s="179"/>
      <c r="R2" s="179"/>
    </row>
    <row r="3" spans="1:18" ht="15.75" x14ac:dyDescent="0.25">
      <c r="A3" s="179" t="s">
        <v>126</v>
      </c>
      <c r="B3" s="179"/>
      <c r="C3" s="179"/>
      <c r="D3" s="179"/>
      <c r="E3" s="179"/>
      <c r="F3" s="179"/>
      <c r="G3" s="179"/>
      <c r="H3" s="179"/>
      <c r="I3" s="179"/>
      <c r="J3" s="179"/>
      <c r="K3" s="179"/>
      <c r="L3" s="179"/>
      <c r="M3" s="179"/>
      <c r="N3" s="179"/>
      <c r="O3" s="179"/>
      <c r="P3" s="179"/>
      <c r="Q3" s="179"/>
      <c r="R3" s="179"/>
    </row>
    <row r="4" spans="1:18" ht="15.75" x14ac:dyDescent="0.25">
      <c r="R4" s="26" t="s">
        <v>56</v>
      </c>
    </row>
    <row r="5" spans="1:18" ht="15.75" x14ac:dyDescent="0.25">
      <c r="A5" s="223" t="s">
        <v>3</v>
      </c>
      <c r="B5" s="223" t="s">
        <v>161</v>
      </c>
      <c r="C5" s="223" t="s">
        <v>130</v>
      </c>
      <c r="D5" s="223" t="s">
        <v>419</v>
      </c>
      <c r="E5" s="223" t="s">
        <v>420</v>
      </c>
      <c r="F5" s="223" t="s">
        <v>552</v>
      </c>
      <c r="G5" s="223" t="s">
        <v>553</v>
      </c>
      <c r="H5" s="223" t="s">
        <v>554</v>
      </c>
      <c r="I5" s="223" t="s">
        <v>555</v>
      </c>
      <c r="J5" s="223" t="s">
        <v>556</v>
      </c>
      <c r="K5" s="223" t="s">
        <v>557</v>
      </c>
      <c r="L5" s="223" t="s">
        <v>558</v>
      </c>
      <c r="M5" s="223" t="s">
        <v>559</v>
      </c>
      <c r="N5" s="223" t="s">
        <v>162</v>
      </c>
      <c r="O5" s="223"/>
      <c r="P5" s="223" t="s">
        <v>560</v>
      </c>
      <c r="Q5" s="223" t="s">
        <v>561</v>
      </c>
      <c r="R5" s="223" t="s">
        <v>562</v>
      </c>
    </row>
    <row r="6" spans="1:18" ht="126" x14ac:dyDescent="0.25">
      <c r="A6" s="223"/>
      <c r="B6" s="223"/>
      <c r="C6" s="223"/>
      <c r="D6" s="223"/>
      <c r="E6" s="223"/>
      <c r="F6" s="223"/>
      <c r="G6" s="223"/>
      <c r="H6" s="223"/>
      <c r="I6" s="223"/>
      <c r="J6" s="223"/>
      <c r="K6" s="223"/>
      <c r="L6" s="223"/>
      <c r="M6" s="223"/>
      <c r="N6" s="29" t="s">
        <v>583</v>
      </c>
      <c r="O6" s="29" t="s">
        <v>584</v>
      </c>
      <c r="P6" s="223"/>
      <c r="Q6" s="223"/>
      <c r="R6" s="223"/>
    </row>
    <row r="7" spans="1:18"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row>
    <row r="8" spans="1:18" ht="32.25" customHeight="1" x14ac:dyDescent="0.25">
      <c r="A8" s="29"/>
      <c r="B8" s="30" t="s">
        <v>133</v>
      </c>
      <c r="C8" s="30"/>
      <c r="D8" s="30"/>
      <c r="E8" s="30"/>
      <c r="F8" s="30"/>
      <c r="G8" s="30"/>
      <c r="H8" s="30"/>
      <c r="I8" s="30"/>
      <c r="J8" s="30"/>
      <c r="K8" s="30"/>
      <c r="L8" s="30"/>
      <c r="M8" s="30"/>
      <c r="N8" s="30"/>
      <c r="O8" s="30"/>
      <c r="P8" s="30"/>
      <c r="Q8" s="30"/>
      <c r="R8" s="30"/>
    </row>
    <row r="9" spans="1:18" ht="32.25" customHeight="1" x14ac:dyDescent="0.25">
      <c r="A9" s="29">
        <v>1</v>
      </c>
      <c r="B9" s="30" t="s">
        <v>166</v>
      </c>
      <c r="C9" s="30"/>
      <c r="D9" s="30"/>
      <c r="E9" s="30"/>
      <c r="F9" s="30"/>
      <c r="G9" s="30"/>
      <c r="H9" s="30"/>
      <c r="I9" s="30"/>
      <c r="J9" s="30"/>
      <c r="K9" s="30"/>
      <c r="L9" s="30"/>
      <c r="M9" s="30"/>
      <c r="N9" s="30"/>
      <c r="O9" s="30"/>
      <c r="P9" s="30"/>
      <c r="Q9" s="30"/>
      <c r="R9" s="30"/>
    </row>
    <row r="10" spans="1:18" ht="32.25" customHeight="1" x14ac:dyDescent="0.25">
      <c r="A10" s="29">
        <v>2</v>
      </c>
      <c r="B10" s="30" t="s">
        <v>167</v>
      </c>
      <c r="C10" s="30"/>
      <c r="D10" s="30"/>
      <c r="E10" s="30"/>
      <c r="F10" s="30"/>
      <c r="G10" s="30"/>
      <c r="H10" s="30"/>
      <c r="I10" s="30"/>
      <c r="J10" s="30"/>
      <c r="K10" s="30"/>
      <c r="L10" s="30"/>
      <c r="M10" s="30"/>
      <c r="N10" s="30"/>
      <c r="O10" s="30"/>
      <c r="P10" s="30"/>
      <c r="Q10" s="30"/>
      <c r="R10" s="30"/>
    </row>
    <row r="11" spans="1:18" ht="32.25" customHeight="1" x14ac:dyDescent="0.25">
      <c r="A11" s="29">
        <v>3</v>
      </c>
      <c r="B11" s="30" t="s">
        <v>205</v>
      </c>
      <c r="C11" s="30"/>
      <c r="D11" s="30"/>
      <c r="E11" s="30"/>
      <c r="F11" s="30"/>
      <c r="G11" s="30"/>
      <c r="H11" s="30"/>
      <c r="I11" s="30"/>
      <c r="J11" s="30"/>
      <c r="K11" s="30"/>
      <c r="L11" s="30"/>
      <c r="M11" s="30"/>
      <c r="N11" s="30"/>
      <c r="O11" s="30"/>
      <c r="P11" s="30"/>
      <c r="Q11" s="30"/>
      <c r="R11" s="30"/>
    </row>
  </sheetData>
  <mergeCells count="19">
    <mergeCell ref="L5:L6"/>
    <mergeCell ref="A5:A6"/>
    <mergeCell ref="B5:B6"/>
    <mergeCell ref="C5:C6"/>
    <mergeCell ref="D5:D6"/>
    <mergeCell ref="E5:E6"/>
    <mergeCell ref="F5:F6"/>
    <mergeCell ref="A2:R2"/>
    <mergeCell ref="A3:R3"/>
    <mergeCell ref="M5:M6"/>
    <mergeCell ref="N5:O5"/>
    <mergeCell ref="P5:P6"/>
    <mergeCell ref="Q5:Q6"/>
    <mergeCell ref="R5:R6"/>
    <mergeCell ref="G5:G6"/>
    <mergeCell ref="H5:H6"/>
    <mergeCell ref="I5:I6"/>
    <mergeCell ref="J5:J6"/>
    <mergeCell ref="K5:K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50"/>
  </sheetPr>
  <dimension ref="A1:S34"/>
  <sheetViews>
    <sheetView workbookViewId="0">
      <selection activeCell="A2" sqref="A2:S2"/>
    </sheetView>
  </sheetViews>
  <sheetFormatPr defaultRowHeight="15" x14ac:dyDescent="0.25"/>
  <cols>
    <col min="1" max="1" width="6.42578125" customWidth="1"/>
    <col min="2" max="2" width="39.5703125" customWidth="1"/>
    <col min="3" max="3" width="12.42578125" bestFit="1" customWidth="1"/>
    <col min="4" max="4" width="10.7109375" bestFit="1" customWidth="1"/>
    <col min="5" max="5" width="9.5703125" customWidth="1"/>
    <col min="9" max="9" width="10.140625" customWidth="1"/>
    <col min="10" max="10" width="9.5703125" bestFit="1" customWidth="1"/>
    <col min="11" max="11" width="10.5703125" customWidth="1"/>
    <col min="13" max="13" width="10.5703125" customWidth="1"/>
    <col min="15" max="15" width="11.5703125" customWidth="1"/>
    <col min="16" max="16" width="10.42578125" customWidth="1"/>
    <col min="17" max="17" width="9.7109375" customWidth="1"/>
    <col min="18" max="18" width="9.5703125" bestFit="1" customWidth="1"/>
  </cols>
  <sheetData>
    <row r="1" spans="1:19" ht="15.75" x14ac:dyDescent="0.25">
      <c r="R1" s="25" t="s">
        <v>414</v>
      </c>
    </row>
    <row r="2" spans="1:19" ht="15.75" x14ac:dyDescent="0.25">
      <c r="A2" s="179" t="s">
        <v>1161</v>
      </c>
      <c r="B2" s="179"/>
      <c r="C2" s="179"/>
      <c r="D2" s="179"/>
      <c r="E2" s="179"/>
      <c r="F2" s="179"/>
      <c r="G2" s="179"/>
      <c r="H2" s="179"/>
      <c r="I2" s="179"/>
      <c r="J2" s="179"/>
      <c r="K2" s="179"/>
      <c r="L2" s="179"/>
      <c r="M2" s="179"/>
      <c r="N2" s="179"/>
      <c r="O2" s="179"/>
      <c r="P2" s="179"/>
      <c r="Q2" s="179"/>
      <c r="R2" s="179"/>
    </row>
    <row r="3" spans="1:19" ht="16.5" x14ac:dyDescent="0.25">
      <c r="A3" s="217" t="s">
        <v>1155</v>
      </c>
      <c r="B3" s="217"/>
      <c r="C3" s="217"/>
      <c r="D3" s="217"/>
      <c r="E3" s="217"/>
      <c r="F3" s="217"/>
      <c r="G3" s="217"/>
      <c r="H3" s="217"/>
      <c r="I3" s="217"/>
      <c r="J3" s="217"/>
      <c r="K3" s="217"/>
      <c r="L3" s="217"/>
      <c r="M3" s="217"/>
      <c r="N3" s="217"/>
      <c r="O3" s="217"/>
      <c r="P3" s="217"/>
      <c r="Q3" s="217"/>
      <c r="R3" s="217"/>
    </row>
    <row r="4" spans="1:19" ht="16.5" hidden="1" x14ac:dyDescent="0.25">
      <c r="A4" s="217" t="s">
        <v>1154</v>
      </c>
      <c r="B4" s="217"/>
      <c r="C4" s="217"/>
      <c r="D4" s="217"/>
      <c r="E4" s="217"/>
      <c r="F4" s="217"/>
      <c r="G4" s="217"/>
      <c r="H4" s="217"/>
      <c r="I4" s="217"/>
      <c r="J4" s="217"/>
      <c r="K4" s="217"/>
      <c r="L4" s="217"/>
      <c r="M4" s="217"/>
      <c r="N4" s="217"/>
      <c r="O4" s="217"/>
      <c r="P4" s="217"/>
      <c r="Q4" s="217"/>
      <c r="R4" s="217"/>
    </row>
    <row r="5" spans="1:19" ht="16.5" hidden="1" customHeight="1" x14ac:dyDescent="0.25">
      <c r="A5" s="217" t="s">
        <v>1154</v>
      </c>
      <c r="B5" s="217"/>
      <c r="C5" s="217"/>
      <c r="D5" s="217"/>
      <c r="E5" s="217"/>
      <c r="F5" s="217"/>
      <c r="G5" s="217"/>
      <c r="H5" s="217"/>
      <c r="I5" s="217"/>
      <c r="J5" s="217"/>
      <c r="K5" s="217"/>
      <c r="L5" s="217"/>
      <c r="M5" s="217"/>
      <c r="N5" s="217"/>
      <c r="O5" s="217"/>
      <c r="P5" s="217"/>
      <c r="Q5" s="217"/>
      <c r="R5" s="217"/>
      <c r="S5" s="158"/>
    </row>
    <row r="6" spans="1:19" ht="15.75" x14ac:dyDescent="0.25">
      <c r="D6" s="64"/>
      <c r="R6" s="26" t="s">
        <v>56</v>
      </c>
    </row>
    <row r="7" spans="1:19" ht="15.75" x14ac:dyDescent="0.25">
      <c r="A7" s="223" t="s">
        <v>3</v>
      </c>
      <c r="B7" s="223" t="s">
        <v>161</v>
      </c>
      <c r="C7" s="223" t="s">
        <v>130</v>
      </c>
      <c r="D7" s="223" t="s">
        <v>419</v>
      </c>
      <c r="E7" s="223" t="s">
        <v>420</v>
      </c>
      <c r="F7" s="223" t="s">
        <v>552</v>
      </c>
      <c r="G7" s="223" t="s">
        <v>553</v>
      </c>
      <c r="H7" s="223" t="s">
        <v>1076</v>
      </c>
      <c r="I7" s="223" t="s">
        <v>555</v>
      </c>
      <c r="J7" s="223" t="s">
        <v>1086</v>
      </c>
      <c r="K7" s="223" t="s">
        <v>557</v>
      </c>
      <c r="L7" s="223" t="s">
        <v>558</v>
      </c>
      <c r="M7" s="223" t="s">
        <v>559</v>
      </c>
      <c r="N7" s="223" t="s">
        <v>162</v>
      </c>
      <c r="O7" s="223"/>
      <c r="P7" s="223" t="s">
        <v>560</v>
      </c>
      <c r="Q7" s="223" t="s">
        <v>561</v>
      </c>
      <c r="R7" s="223" t="s">
        <v>563</v>
      </c>
    </row>
    <row r="8" spans="1:19" ht="94.5" x14ac:dyDescent="0.25">
      <c r="A8" s="223"/>
      <c r="B8" s="223"/>
      <c r="C8" s="223"/>
      <c r="D8" s="223"/>
      <c r="E8" s="223"/>
      <c r="F8" s="223"/>
      <c r="G8" s="223"/>
      <c r="H8" s="223"/>
      <c r="I8" s="223"/>
      <c r="J8" s="223"/>
      <c r="K8" s="223"/>
      <c r="L8" s="223"/>
      <c r="M8" s="223"/>
      <c r="N8" s="29" t="s">
        <v>583</v>
      </c>
      <c r="O8" s="29" t="s">
        <v>584</v>
      </c>
      <c r="P8" s="223"/>
      <c r="Q8" s="223"/>
      <c r="R8" s="223"/>
    </row>
    <row r="9" spans="1:19" ht="15.75" x14ac:dyDescent="0.25">
      <c r="A9" s="29" t="s">
        <v>15</v>
      </c>
      <c r="B9" s="29" t="s">
        <v>16</v>
      </c>
      <c r="C9" s="29">
        <v>1</v>
      </c>
      <c r="D9" s="29">
        <v>2</v>
      </c>
      <c r="E9" s="29">
        <v>3</v>
      </c>
      <c r="F9" s="29">
        <v>4</v>
      </c>
      <c r="G9" s="29">
        <v>5</v>
      </c>
      <c r="H9" s="29">
        <v>6</v>
      </c>
      <c r="I9" s="29">
        <v>7</v>
      </c>
      <c r="J9" s="29">
        <v>8</v>
      </c>
      <c r="K9" s="29">
        <v>9</v>
      </c>
      <c r="L9" s="29">
        <v>10</v>
      </c>
      <c r="M9" s="29">
        <v>11</v>
      </c>
      <c r="N9" s="29">
        <v>12</v>
      </c>
      <c r="O9" s="29">
        <v>13</v>
      </c>
      <c r="P9" s="29">
        <v>14</v>
      </c>
      <c r="Q9" s="29">
        <v>15</v>
      </c>
      <c r="R9" s="29">
        <v>16</v>
      </c>
    </row>
    <row r="10" spans="1:19" ht="20.100000000000001" customHeight="1" x14ac:dyDescent="0.25">
      <c r="A10" s="91"/>
      <c r="B10" s="92" t="s">
        <v>133</v>
      </c>
      <c r="C10" s="93" t="e">
        <f t="shared" ref="C10:R10" si="0">C11+C15+C20+C21+C22+C27+C30+C31+C32+C33</f>
        <v>#REF!</v>
      </c>
      <c r="D10" s="93" t="e">
        <f t="shared" si="0"/>
        <v>#REF!</v>
      </c>
      <c r="E10" s="93" t="e">
        <f t="shared" si="0"/>
        <v>#REF!</v>
      </c>
      <c r="F10" s="93" t="e">
        <f t="shared" si="0"/>
        <v>#REF!</v>
      </c>
      <c r="G10" s="93" t="e">
        <f t="shared" si="0"/>
        <v>#REF!</v>
      </c>
      <c r="H10" s="93" t="e">
        <f t="shared" si="0"/>
        <v>#REF!</v>
      </c>
      <c r="I10" s="93" t="e">
        <f t="shared" si="0"/>
        <v>#REF!</v>
      </c>
      <c r="J10" s="93">
        <f t="shared" si="0"/>
        <v>0</v>
      </c>
      <c r="K10" s="93" t="e">
        <f t="shared" si="0"/>
        <v>#REF!</v>
      </c>
      <c r="L10" s="93" t="e">
        <f t="shared" si="0"/>
        <v>#REF!</v>
      </c>
      <c r="M10" s="93" t="e">
        <f t="shared" si="0"/>
        <v>#REF!</v>
      </c>
      <c r="N10" s="93">
        <f t="shared" si="0"/>
        <v>0</v>
      </c>
      <c r="O10" s="93" t="e">
        <f t="shared" si="0"/>
        <v>#REF!</v>
      </c>
      <c r="P10" s="93" t="e">
        <f t="shared" si="0"/>
        <v>#REF!</v>
      </c>
      <c r="Q10" s="93" t="e">
        <f t="shared" si="0"/>
        <v>#REF!</v>
      </c>
      <c r="R10" s="93" t="e">
        <f t="shared" si="0"/>
        <v>#REF!</v>
      </c>
    </row>
    <row r="11" spans="1:19" s="90" customFormat="1" ht="20.100000000000001" customHeight="1" x14ac:dyDescent="0.25">
      <c r="A11" s="94" t="s">
        <v>83</v>
      </c>
      <c r="B11" s="95" t="s">
        <v>1056</v>
      </c>
      <c r="C11" s="96" t="e">
        <f>SUM(C12:C14)</f>
        <v>#REF!</v>
      </c>
      <c r="D11" s="96">
        <f t="shared" ref="D11:R11" si="1">SUM(D12:D14)</f>
        <v>0</v>
      </c>
      <c r="E11" s="96">
        <f t="shared" si="1"/>
        <v>0</v>
      </c>
      <c r="F11" s="96">
        <f t="shared" si="1"/>
        <v>0</v>
      </c>
      <c r="G11" s="96">
        <f t="shared" si="1"/>
        <v>0</v>
      </c>
      <c r="H11" s="96">
        <f t="shared" si="1"/>
        <v>0</v>
      </c>
      <c r="I11" s="96">
        <f t="shared" si="1"/>
        <v>0</v>
      </c>
      <c r="J11" s="96">
        <f t="shared" si="1"/>
        <v>0</v>
      </c>
      <c r="K11" s="96">
        <f t="shared" si="1"/>
        <v>0</v>
      </c>
      <c r="L11" s="96">
        <f t="shared" si="1"/>
        <v>0</v>
      </c>
      <c r="M11" s="96" t="e">
        <f t="shared" si="1"/>
        <v>#REF!</v>
      </c>
      <c r="N11" s="96">
        <f t="shared" si="1"/>
        <v>0</v>
      </c>
      <c r="O11" s="96" t="e">
        <f t="shared" si="1"/>
        <v>#REF!</v>
      </c>
      <c r="P11" s="96">
        <f t="shared" si="1"/>
        <v>0</v>
      </c>
      <c r="Q11" s="96">
        <f t="shared" si="1"/>
        <v>0</v>
      </c>
      <c r="R11" s="96">
        <f t="shared" si="1"/>
        <v>0</v>
      </c>
    </row>
    <row r="12" spans="1:19" ht="20.100000000000001" customHeight="1" x14ac:dyDescent="0.25">
      <c r="A12" s="97" t="s">
        <v>1008</v>
      </c>
      <c r="B12" s="98" t="s">
        <v>1051</v>
      </c>
      <c r="C12" s="99" t="e">
        <f>SUM(D12:M12)+P12+Q12+R12</f>
        <v>#REF!</v>
      </c>
      <c r="D12" s="99"/>
      <c r="E12" s="99"/>
      <c r="F12" s="99"/>
      <c r="G12" s="99"/>
      <c r="H12" s="99"/>
      <c r="I12" s="99"/>
      <c r="J12" s="99"/>
      <c r="K12" s="99"/>
      <c r="L12" s="99"/>
      <c r="M12" s="99" t="e">
        <f>SUM(N12:O12)</f>
        <v>#REF!</v>
      </c>
      <c r="N12" s="99"/>
      <c r="O12" s="99" t="e">
        <f>#REF!</f>
        <v>#REF!</v>
      </c>
      <c r="P12" s="99"/>
      <c r="Q12" s="99"/>
      <c r="R12" s="99"/>
    </row>
    <row r="13" spans="1:19" ht="29.25" customHeight="1" x14ac:dyDescent="0.25">
      <c r="A13" s="97" t="s">
        <v>1009</v>
      </c>
      <c r="B13" s="159" t="s">
        <v>1145</v>
      </c>
      <c r="C13" s="99" t="e">
        <f t="shared" ref="C13:C33" si="2">SUM(D13:M13)+P13+Q13+R13</f>
        <v>#REF!</v>
      </c>
      <c r="D13" s="99"/>
      <c r="E13" s="99"/>
      <c r="F13" s="99"/>
      <c r="G13" s="99"/>
      <c r="H13" s="99"/>
      <c r="I13" s="99"/>
      <c r="J13" s="99"/>
      <c r="K13" s="99"/>
      <c r="L13" s="99"/>
      <c r="M13" s="99" t="e">
        <f>#REF!</f>
        <v>#REF!</v>
      </c>
      <c r="N13" s="99"/>
      <c r="O13" s="99"/>
      <c r="P13" s="99"/>
      <c r="Q13" s="99"/>
      <c r="R13" s="99"/>
    </row>
    <row r="14" spans="1:19" ht="20.100000000000001" customHeight="1" x14ac:dyDescent="0.25">
      <c r="A14" s="97" t="s">
        <v>1010</v>
      </c>
      <c r="B14" s="98" t="s">
        <v>1153</v>
      </c>
      <c r="C14" s="99" t="e">
        <f t="shared" si="2"/>
        <v>#REF!</v>
      </c>
      <c r="D14" s="99"/>
      <c r="E14" s="99"/>
      <c r="F14" s="99"/>
      <c r="G14" s="99"/>
      <c r="H14" s="99"/>
      <c r="I14" s="99"/>
      <c r="J14" s="99"/>
      <c r="K14" s="99"/>
      <c r="L14" s="99"/>
      <c r="M14" s="99" t="e">
        <f>#REF!</f>
        <v>#REF!</v>
      </c>
      <c r="N14" s="99"/>
      <c r="O14" s="99"/>
      <c r="P14" s="99"/>
      <c r="Q14" s="99"/>
      <c r="R14" s="99"/>
    </row>
    <row r="15" spans="1:19" s="90" customFormat="1" ht="20.100000000000001" customHeight="1" x14ac:dyDescent="0.25">
      <c r="A15" s="94" t="s">
        <v>70</v>
      </c>
      <c r="B15" s="95" t="s">
        <v>1074</v>
      </c>
      <c r="C15" s="96" t="e">
        <f>SUM(C16:C19)</f>
        <v>#REF!</v>
      </c>
      <c r="D15" s="96" t="e">
        <f t="shared" ref="D15:R15" si="3">SUM(D16:D19)</f>
        <v>#REF!</v>
      </c>
      <c r="E15" s="96">
        <f t="shared" si="3"/>
        <v>0</v>
      </c>
      <c r="F15" s="96">
        <f t="shared" si="3"/>
        <v>0</v>
      </c>
      <c r="G15" s="96">
        <f t="shared" si="3"/>
        <v>0</v>
      </c>
      <c r="H15" s="96" t="e">
        <f t="shared" si="3"/>
        <v>#REF!</v>
      </c>
      <c r="I15" s="96" t="e">
        <f t="shared" si="3"/>
        <v>#REF!</v>
      </c>
      <c r="J15" s="96">
        <f t="shared" si="3"/>
        <v>0</v>
      </c>
      <c r="K15" s="96" t="e">
        <f t="shared" si="3"/>
        <v>#REF!</v>
      </c>
      <c r="L15" s="96">
        <f t="shared" si="3"/>
        <v>0</v>
      </c>
      <c r="M15" s="96">
        <f t="shared" si="3"/>
        <v>0</v>
      </c>
      <c r="N15" s="96">
        <f t="shared" si="3"/>
        <v>0</v>
      </c>
      <c r="O15" s="96">
        <f t="shared" si="3"/>
        <v>0</v>
      </c>
      <c r="P15" s="96">
        <f t="shared" si="3"/>
        <v>0</v>
      </c>
      <c r="Q15" s="96">
        <f t="shared" si="3"/>
        <v>0</v>
      </c>
      <c r="R15" s="96">
        <f t="shared" si="3"/>
        <v>0</v>
      </c>
    </row>
    <row r="16" spans="1:19" ht="20.100000000000001" customHeight="1" x14ac:dyDescent="0.25">
      <c r="A16" s="97" t="s">
        <v>1008</v>
      </c>
      <c r="B16" s="80" t="s">
        <v>1052</v>
      </c>
      <c r="C16" s="99" t="e">
        <f t="shared" si="2"/>
        <v>#REF!</v>
      </c>
      <c r="D16" s="99"/>
      <c r="E16" s="99"/>
      <c r="F16" s="99"/>
      <c r="G16" s="99"/>
      <c r="H16" s="99"/>
      <c r="I16" s="99" t="e">
        <f>#REF!+#REF!</f>
        <v>#REF!</v>
      </c>
      <c r="J16" s="99"/>
      <c r="K16" s="99" t="e">
        <f>#REF!</f>
        <v>#REF!</v>
      </c>
      <c r="L16" s="99"/>
      <c r="M16" s="99"/>
      <c r="N16" s="99"/>
      <c r="O16" s="99"/>
      <c r="P16" s="99"/>
      <c r="Q16" s="99"/>
      <c r="R16" s="99"/>
    </row>
    <row r="17" spans="1:18" ht="20.100000000000001" customHeight="1" x14ac:dyDescent="0.25">
      <c r="A17" s="97" t="s">
        <v>1009</v>
      </c>
      <c r="B17" s="80" t="s">
        <v>1053</v>
      </c>
      <c r="C17" s="99" t="e">
        <f t="shared" si="2"/>
        <v>#REF!</v>
      </c>
      <c r="D17" s="99"/>
      <c r="E17" s="99"/>
      <c r="F17" s="99"/>
      <c r="G17" s="99"/>
      <c r="H17" s="99" t="e">
        <f>#REF!</f>
        <v>#REF!</v>
      </c>
      <c r="I17" s="99"/>
      <c r="J17" s="99"/>
      <c r="K17" s="99"/>
      <c r="L17" s="99"/>
      <c r="M17" s="99"/>
      <c r="N17" s="99"/>
      <c r="O17" s="99"/>
      <c r="P17" s="99"/>
      <c r="Q17" s="99"/>
      <c r="R17" s="99"/>
    </row>
    <row r="18" spans="1:18" ht="20.100000000000001" customHeight="1" x14ac:dyDescent="0.25">
      <c r="A18" s="97" t="s">
        <v>1010</v>
      </c>
      <c r="B18" s="81" t="s">
        <v>631</v>
      </c>
      <c r="C18" s="99" t="e">
        <f t="shared" si="2"/>
        <v>#REF!</v>
      </c>
      <c r="D18" s="99" t="e">
        <f>#REF!</f>
        <v>#REF!</v>
      </c>
      <c r="E18" s="99"/>
      <c r="F18" s="99"/>
      <c r="G18" s="99"/>
      <c r="H18" s="99"/>
      <c r="I18" s="99"/>
      <c r="J18" s="99"/>
      <c r="K18" s="99"/>
      <c r="L18" s="99"/>
      <c r="M18" s="99"/>
      <c r="N18" s="99"/>
      <c r="O18" s="99"/>
      <c r="P18" s="99"/>
      <c r="Q18" s="99"/>
      <c r="R18" s="99"/>
    </row>
    <row r="19" spans="1:18" ht="20.100000000000001" customHeight="1" x14ac:dyDescent="0.25">
      <c r="A19" s="97" t="s">
        <v>1011</v>
      </c>
      <c r="B19" s="98" t="s">
        <v>1075</v>
      </c>
      <c r="C19" s="99" t="e">
        <f t="shared" si="2"/>
        <v>#REF!</v>
      </c>
      <c r="D19" s="99" t="e">
        <f>#REF!</f>
        <v>#REF!</v>
      </c>
      <c r="E19" s="99"/>
      <c r="F19" s="99"/>
      <c r="G19" s="99"/>
      <c r="H19" s="99"/>
      <c r="I19" s="99"/>
      <c r="J19" s="99"/>
      <c r="K19" s="99"/>
      <c r="L19" s="99"/>
      <c r="M19" s="99"/>
      <c r="N19" s="99"/>
      <c r="O19" s="99"/>
      <c r="P19" s="99"/>
      <c r="Q19" s="99"/>
      <c r="R19" s="99"/>
    </row>
    <row r="20" spans="1:18" s="90" customFormat="1" ht="20.100000000000001" customHeight="1" x14ac:dyDescent="0.25">
      <c r="A20" s="94" t="s">
        <v>73</v>
      </c>
      <c r="B20" s="95" t="s">
        <v>1054</v>
      </c>
      <c r="C20" s="96" t="e">
        <f t="shared" si="2"/>
        <v>#REF!</v>
      </c>
      <c r="D20" s="96"/>
      <c r="E20" s="96" t="e">
        <f>#REF!</f>
        <v>#REF!</v>
      </c>
      <c r="F20" s="96"/>
      <c r="G20" s="96"/>
      <c r="H20" s="96"/>
      <c r="I20" s="96"/>
      <c r="J20" s="96"/>
      <c r="K20" s="96"/>
      <c r="L20" s="96"/>
      <c r="M20" s="96"/>
      <c r="N20" s="96"/>
      <c r="O20" s="96"/>
      <c r="P20" s="96"/>
      <c r="Q20" s="96"/>
      <c r="R20" s="96"/>
    </row>
    <row r="21" spans="1:18" s="90" customFormat="1" ht="20.100000000000001" customHeight="1" x14ac:dyDescent="0.25">
      <c r="A21" s="94" t="s">
        <v>77</v>
      </c>
      <c r="B21" s="95" t="s">
        <v>1055</v>
      </c>
      <c r="C21" s="96" t="e">
        <f t="shared" si="2"/>
        <v>#REF!</v>
      </c>
      <c r="D21" s="96"/>
      <c r="E21" s="96"/>
      <c r="F21" s="96"/>
      <c r="G21" s="96"/>
      <c r="H21" s="96"/>
      <c r="I21" s="96"/>
      <c r="J21" s="96"/>
      <c r="K21" s="96"/>
      <c r="L21" s="96" t="e">
        <f>#REF!</f>
        <v>#REF!</v>
      </c>
      <c r="M21" s="96"/>
      <c r="N21" s="96"/>
      <c r="O21" s="96"/>
      <c r="P21" s="96"/>
      <c r="Q21" s="96"/>
      <c r="R21" s="96"/>
    </row>
    <row r="22" spans="1:18" s="90" customFormat="1" ht="20.100000000000001" customHeight="1" x14ac:dyDescent="0.25">
      <c r="A22" s="94" t="s">
        <v>113</v>
      </c>
      <c r="B22" s="95" t="s">
        <v>1077</v>
      </c>
      <c r="C22" s="96" t="e">
        <f>SUM(C23:C26)</f>
        <v>#REF!</v>
      </c>
      <c r="D22" s="96">
        <f t="shared" ref="D22:R22" si="4">SUM(D23:D26)</f>
        <v>0</v>
      </c>
      <c r="E22" s="96">
        <f t="shared" si="4"/>
        <v>0</v>
      </c>
      <c r="F22" s="96">
        <f t="shared" si="4"/>
        <v>0</v>
      </c>
      <c r="G22" s="96">
        <f t="shared" si="4"/>
        <v>0</v>
      </c>
      <c r="H22" s="96">
        <f t="shared" si="4"/>
        <v>0</v>
      </c>
      <c r="I22" s="96">
        <f t="shared" si="4"/>
        <v>0</v>
      </c>
      <c r="J22" s="96">
        <f t="shared" si="4"/>
        <v>0</v>
      </c>
      <c r="K22" s="96">
        <f t="shared" si="4"/>
        <v>0</v>
      </c>
      <c r="L22" s="96">
        <f t="shared" si="4"/>
        <v>0</v>
      </c>
      <c r="M22" s="96">
        <f t="shared" si="4"/>
        <v>0</v>
      </c>
      <c r="N22" s="96">
        <f t="shared" si="4"/>
        <v>0</v>
      </c>
      <c r="O22" s="96">
        <f t="shared" si="4"/>
        <v>0</v>
      </c>
      <c r="P22" s="96" t="e">
        <f t="shared" si="4"/>
        <v>#REF!</v>
      </c>
      <c r="Q22" s="96">
        <f t="shared" si="4"/>
        <v>0</v>
      </c>
      <c r="R22" s="96">
        <f t="shared" si="4"/>
        <v>0</v>
      </c>
    </row>
    <row r="23" spans="1:18" ht="20.100000000000001" customHeight="1" x14ac:dyDescent="0.25">
      <c r="A23" s="97" t="s">
        <v>1008</v>
      </c>
      <c r="B23" s="98" t="s">
        <v>1078</v>
      </c>
      <c r="C23" s="99" t="e">
        <f t="shared" si="2"/>
        <v>#REF!</v>
      </c>
      <c r="D23" s="99"/>
      <c r="E23" s="99"/>
      <c r="F23" s="99"/>
      <c r="G23" s="99"/>
      <c r="H23" s="99"/>
      <c r="I23" s="99"/>
      <c r="J23" s="99"/>
      <c r="K23" s="99"/>
      <c r="L23" s="99"/>
      <c r="M23" s="99"/>
      <c r="N23" s="99"/>
      <c r="O23" s="99"/>
      <c r="P23" s="99" t="e">
        <f>#REF!</f>
        <v>#REF!</v>
      </c>
      <c r="Q23" s="99"/>
      <c r="R23" s="99"/>
    </row>
    <row r="24" spans="1:18" ht="20.100000000000001" customHeight="1" x14ac:dyDescent="0.25">
      <c r="A24" s="97" t="s">
        <v>1009</v>
      </c>
      <c r="B24" s="98" t="s">
        <v>1079</v>
      </c>
      <c r="C24" s="99" t="e">
        <f t="shared" si="2"/>
        <v>#REF!</v>
      </c>
      <c r="D24" s="99"/>
      <c r="E24" s="99"/>
      <c r="F24" s="99"/>
      <c r="G24" s="99"/>
      <c r="H24" s="99"/>
      <c r="I24" s="99"/>
      <c r="J24" s="99"/>
      <c r="K24" s="99"/>
      <c r="L24" s="99"/>
      <c r="M24" s="99"/>
      <c r="N24" s="99"/>
      <c r="O24" s="99"/>
      <c r="P24" s="99" t="e">
        <f>#REF!</f>
        <v>#REF!</v>
      </c>
      <c r="Q24" s="99"/>
      <c r="R24" s="99"/>
    </row>
    <row r="25" spans="1:18" ht="20.100000000000001" customHeight="1" x14ac:dyDescent="0.25">
      <c r="A25" s="97" t="s">
        <v>1010</v>
      </c>
      <c r="B25" s="98" t="s">
        <v>1080</v>
      </c>
      <c r="C25" s="99" t="e">
        <f t="shared" si="2"/>
        <v>#REF!</v>
      </c>
      <c r="D25" s="99"/>
      <c r="E25" s="99"/>
      <c r="F25" s="99"/>
      <c r="G25" s="99"/>
      <c r="H25" s="99"/>
      <c r="I25" s="99"/>
      <c r="J25" s="99"/>
      <c r="K25" s="99"/>
      <c r="L25" s="99"/>
      <c r="M25" s="99"/>
      <c r="N25" s="99"/>
      <c r="O25" s="99"/>
      <c r="P25" s="99" t="e">
        <f>#REF!</f>
        <v>#REF!</v>
      </c>
      <c r="Q25" s="99"/>
      <c r="R25" s="99"/>
    </row>
    <row r="26" spans="1:18" ht="20.100000000000001" customHeight="1" x14ac:dyDescent="0.25">
      <c r="A26" s="97" t="s">
        <v>1011</v>
      </c>
      <c r="B26" s="98" t="s">
        <v>1081</v>
      </c>
      <c r="C26" s="99" t="e">
        <f t="shared" si="2"/>
        <v>#REF!</v>
      </c>
      <c r="D26" s="99"/>
      <c r="E26" s="99"/>
      <c r="F26" s="99"/>
      <c r="G26" s="99"/>
      <c r="H26" s="99"/>
      <c r="I26" s="99"/>
      <c r="J26" s="99"/>
      <c r="K26" s="99"/>
      <c r="L26" s="99"/>
      <c r="M26" s="99"/>
      <c r="N26" s="99"/>
      <c r="O26" s="99"/>
      <c r="P26" s="99" t="e">
        <f>#REF!</f>
        <v>#REF!</v>
      </c>
      <c r="Q26" s="99"/>
      <c r="R26" s="99"/>
    </row>
    <row r="27" spans="1:18" s="90" customFormat="1" ht="20.100000000000001" customHeight="1" x14ac:dyDescent="0.25">
      <c r="A27" s="94" t="s">
        <v>426</v>
      </c>
      <c r="B27" s="95" t="s">
        <v>1082</v>
      </c>
      <c r="C27" s="96" t="e">
        <f>SUM(C28:C29)</f>
        <v>#REF!</v>
      </c>
      <c r="D27" s="96">
        <f t="shared" ref="D27:R27" si="5">SUM(D28:D29)</f>
        <v>0</v>
      </c>
      <c r="E27" s="96">
        <f t="shared" si="5"/>
        <v>0</v>
      </c>
      <c r="F27" s="96" t="e">
        <f t="shared" si="5"/>
        <v>#REF!</v>
      </c>
      <c r="G27" s="96" t="e">
        <f t="shared" si="5"/>
        <v>#REF!</v>
      </c>
      <c r="H27" s="96">
        <f t="shared" si="5"/>
        <v>0</v>
      </c>
      <c r="I27" s="96">
        <f t="shared" si="5"/>
        <v>0</v>
      </c>
      <c r="J27" s="96">
        <f t="shared" si="5"/>
        <v>0</v>
      </c>
      <c r="K27" s="96">
        <f t="shared" si="5"/>
        <v>0</v>
      </c>
      <c r="L27" s="96">
        <f t="shared" si="5"/>
        <v>0</v>
      </c>
      <c r="M27" s="96">
        <f t="shared" si="5"/>
        <v>0</v>
      </c>
      <c r="N27" s="96">
        <f t="shared" si="5"/>
        <v>0</v>
      </c>
      <c r="O27" s="96">
        <f t="shared" si="5"/>
        <v>0</v>
      </c>
      <c r="P27" s="96">
        <f t="shared" si="5"/>
        <v>0</v>
      </c>
      <c r="Q27" s="96">
        <f t="shared" si="5"/>
        <v>0</v>
      </c>
      <c r="R27" s="96">
        <f t="shared" si="5"/>
        <v>0</v>
      </c>
    </row>
    <row r="28" spans="1:18" ht="20.100000000000001" customHeight="1" x14ac:dyDescent="0.25">
      <c r="A28" s="97" t="s">
        <v>1008</v>
      </c>
      <c r="B28" s="98" t="s">
        <v>1083</v>
      </c>
      <c r="C28" s="99" t="e">
        <f t="shared" si="2"/>
        <v>#REF!</v>
      </c>
      <c r="D28" s="99"/>
      <c r="E28" s="99"/>
      <c r="F28" s="99" t="e">
        <f>#REF!</f>
        <v>#REF!</v>
      </c>
      <c r="G28" s="99"/>
      <c r="H28" s="99"/>
      <c r="I28" s="99"/>
      <c r="J28" s="99"/>
      <c r="K28" s="99"/>
      <c r="L28" s="99"/>
      <c r="M28" s="99"/>
      <c r="N28" s="99"/>
      <c r="O28" s="99"/>
      <c r="P28" s="99"/>
      <c r="Q28" s="99"/>
      <c r="R28" s="99"/>
    </row>
    <row r="29" spans="1:18" ht="20.100000000000001" customHeight="1" x14ac:dyDescent="0.25">
      <c r="A29" s="97" t="s">
        <v>1009</v>
      </c>
      <c r="B29" s="98" t="s">
        <v>1084</v>
      </c>
      <c r="C29" s="99" t="e">
        <f t="shared" si="2"/>
        <v>#REF!</v>
      </c>
      <c r="D29" s="99"/>
      <c r="E29" s="99"/>
      <c r="F29" s="99"/>
      <c r="G29" s="99" t="e">
        <f>#REF!</f>
        <v>#REF!</v>
      </c>
      <c r="H29" s="99"/>
      <c r="I29" s="99"/>
      <c r="J29" s="99"/>
      <c r="K29" s="99"/>
      <c r="L29" s="99"/>
      <c r="M29" s="99"/>
      <c r="N29" s="99"/>
      <c r="O29" s="99"/>
      <c r="P29" s="99"/>
      <c r="Q29" s="99"/>
      <c r="R29" s="99"/>
    </row>
    <row r="30" spans="1:18" s="90" customFormat="1" ht="20.100000000000001" customHeight="1" x14ac:dyDescent="0.25">
      <c r="A30" s="94" t="s">
        <v>670</v>
      </c>
      <c r="B30" s="95" t="s">
        <v>1085</v>
      </c>
      <c r="C30" s="96" t="e">
        <f t="shared" si="2"/>
        <v>#REF!</v>
      </c>
      <c r="D30" s="96"/>
      <c r="E30" s="96"/>
      <c r="F30" s="96"/>
      <c r="G30" s="96"/>
      <c r="H30" s="96"/>
      <c r="I30" s="96"/>
      <c r="J30" s="96"/>
      <c r="K30" s="96"/>
      <c r="L30" s="96"/>
      <c r="M30" s="96"/>
      <c r="N30" s="96"/>
      <c r="O30" s="96"/>
      <c r="P30" s="96"/>
      <c r="Q30" s="96"/>
      <c r="R30" s="96" t="e">
        <f>#REF!+#REF!</f>
        <v>#REF!</v>
      </c>
    </row>
    <row r="31" spans="1:18" s="90" customFormat="1" ht="20.100000000000001" customHeight="1" x14ac:dyDescent="0.25">
      <c r="A31" s="94" t="s">
        <v>1087</v>
      </c>
      <c r="B31" s="95" t="s">
        <v>1088</v>
      </c>
      <c r="C31" s="96" t="e">
        <f t="shared" si="2"/>
        <v>#REF!</v>
      </c>
      <c r="D31" s="96"/>
      <c r="E31" s="96"/>
      <c r="F31" s="96"/>
      <c r="G31" s="96"/>
      <c r="H31" s="96"/>
      <c r="I31" s="96"/>
      <c r="J31" s="96"/>
      <c r="K31" s="96"/>
      <c r="L31" s="96"/>
      <c r="M31" s="96"/>
      <c r="N31" s="96"/>
      <c r="O31" s="96"/>
      <c r="P31" s="96"/>
      <c r="Q31" s="96"/>
      <c r="R31" s="96" t="e">
        <f>#REF!</f>
        <v>#REF!</v>
      </c>
    </row>
    <row r="32" spans="1:18" s="90" customFormat="1" ht="20.100000000000001" customHeight="1" x14ac:dyDescent="0.25">
      <c r="A32" s="94" t="s">
        <v>1089</v>
      </c>
      <c r="B32" s="95" t="s">
        <v>1073</v>
      </c>
      <c r="C32" s="96" t="e">
        <f t="shared" si="2"/>
        <v>#REF!</v>
      </c>
      <c r="D32" s="96"/>
      <c r="E32" s="96"/>
      <c r="F32" s="96"/>
      <c r="G32" s="96"/>
      <c r="H32" s="96"/>
      <c r="I32" s="96"/>
      <c r="J32" s="96"/>
      <c r="K32" s="96"/>
      <c r="L32" s="96"/>
      <c r="M32" s="96"/>
      <c r="N32" s="96"/>
      <c r="O32" s="96"/>
      <c r="P32" s="96"/>
      <c r="Q32" s="96"/>
      <c r="R32" s="96" t="e">
        <f>#REF!</f>
        <v>#REF!</v>
      </c>
    </row>
    <row r="33" spans="1:18" s="90" customFormat="1" ht="20.100000000000001" customHeight="1" x14ac:dyDescent="0.25">
      <c r="A33" s="100" t="s">
        <v>1090</v>
      </c>
      <c r="B33" s="101" t="s">
        <v>1072</v>
      </c>
      <c r="C33" s="102" t="e">
        <f t="shared" si="2"/>
        <v>#REF!</v>
      </c>
      <c r="D33" s="102" t="e">
        <f>#REF!</f>
        <v>#REF!</v>
      </c>
      <c r="E33" s="102"/>
      <c r="F33" s="102"/>
      <c r="G33" s="102"/>
      <c r="H33" s="102"/>
      <c r="I33" s="102"/>
      <c r="J33" s="102"/>
      <c r="K33" s="102"/>
      <c r="L33" s="102"/>
      <c r="M33" s="102"/>
      <c r="N33" s="102"/>
      <c r="O33" s="102"/>
      <c r="P33" s="102"/>
      <c r="Q33" s="102" t="e">
        <f>#REF!</f>
        <v>#REF!</v>
      </c>
      <c r="R33" s="102" t="e">
        <f>#REF!</f>
        <v>#REF!</v>
      </c>
    </row>
    <row r="34" spans="1:18" ht="15.75" x14ac:dyDescent="0.25">
      <c r="A34" s="35"/>
    </row>
  </sheetData>
  <mergeCells count="21">
    <mergeCell ref="B7:B8"/>
    <mergeCell ref="C7:C8"/>
    <mergeCell ref="D7:D8"/>
    <mergeCell ref="E7:E8"/>
    <mergeCell ref="F7:F8"/>
    <mergeCell ref="A2:R2"/>
    <mergeCell ref="M7:M8"/>
    <mergeCell ref="N7:O7"/>
    <mergeCell ref="P7:P8"/>
    <mergeCell ref="Q7:Q8"/>
    <mergeCell ref="R7:R8"/>
    <mergeCell ref="G7:G8"/>
    <mergeCell ref="H7:H8"/>
    <mergeCell ref="I7:I8"/>
    <mergeCell ref="J7:J8"/>
    <mergeCell ref="K7:K8"/>
    <mergeCell ref="L7:L8"/>
    <mergeCell ref="A3:R3"/>
    <mergeCell ref="A4:R4"/>
    <mergeCell ref="A5:R5"/>
    <mergeCell ref="A7:A8"/>
  </mergeCells>
  <printOptions horizontalCentered="1"/>
  <pageMargins left="0.11811023622047245" right="0.19685039370078741" top="0.15748031496062992" bottom="0.15748031496062992" header="0.31496062992125984" footer="0.31496062992125984"/>
  <pageSetup paperSize="9" scale="65" orientation="landscape" verticalDpi="0" r:id="rId1"/>
  <headerFoot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FF00"/>
  </sheetPr>
  <dimension ref="A1:S36"/>
  <sheetViews>
    <sheetView workbookViewId="0">
      <selection activeCell="A2" sqref="A2:S2"/>
    </sheetView>
  </sheetViews>
  <sheetFormatPr defaultRowHeight="15" x14ac:dyDescent="0.25"/>
  <cols>
    <col min="1" max="1" width="6.5703125" customWidth="1"/>
    <col min="2" max="2" width="22.28515625" customWidth="1"/>
    <col min="3" max="4" width="9.5703125" bestFit="1" customWidth="1"/>
    <col min="6" max="8" width="9.5703125" bestFit="1" customWidth="1"/>
    <col min="15" max="15" width="11.28515625" bestFit="1" customWidth="1"/>
  </cols>
  <sheetData>
    <row r="1" spans="1:19" ht="15.75" x14ac:dyDescent="0.25">
      <c r="S1" s="25" t="s">
        <v>674</v>
      </c>
    </row>
    <row r="2" spans="1:19" ht="15.75" x14ac:dyDescent="0.25">
      <c r="A2" s="179" t="s">
        <v>1162</v>
      </c>
      <c r="B2" s="179"/>
      <c r="C2" s="179"/>
      <c r="D2" s="179"/>
      <c r="E2" s="179"/>
      <c r="F2" s="179"/>
      <c r="G2" s="179"/>
      <c r="H2" s="179"/>
      <c r="I2" s="179"/>
      <c r="J2" s="179"/>
      <c r="K2" s="179"/>
      <c r="L2" s="179"/>
      <c r="M2" s="179"/>
      <c r="N2" s="179"/>
      <c r="O2" s="179"/>
      <c r="P2" s="179"/>
      <c r="Q2" s="179"/>
      <c r="R2" s="179"/>
      <c r="S2" s="179"/>
    </row>
    <row r="3" spans="1:19" ht="16.5" customHeight="1" x14ac:dyDescent="0.25">
      <c r="A3" s="217" t="s">
        <v>1152</v>
      </c>
      <c r="B3" s="217"/>
      <c r="C3" s="217"/>
      <c r="D3" s="217"/>
      <c r="E3" s="217"/>
      <c r="F3" s="217"/>
      <c r="G3" s="217"/>
      <c r="H3" s="217"/>
      <c r="I3" s="217"/>
      <c r="J3" s="217"/>
      <c r="K3" s="217"/>
      <c r="L3" s="217"/>
      <c r="M3" s="217"/>
      <c r="N3" s="217"/>
      <c r="O3" s="217"/>
      <c r="P3" s="217"/>
      <c r="Q3" s="217"/>
      <c r="R3" s="217"/>
      <c r="S3" s="217"/>
    </row>
    <row r="4" spans="1:19" ht="15.75" x14ac:dyDescent="0.25">
      <c r="S4" s="26" t="s">
        <v>56</v>
      </c>
    </row>
    <row r="5" spans="1:19" ht="15.75" x14ac:dyDescent="0.25">
      <c r="A5" s="223" t="s">
        <v>3</v>
      </c>
      <c r="B5" s="223" t="s">
        <v>522</v>
      </c>
      <c r="C5" s="223" t="s">
        <v>130</v>
      </c>
      <c r="D5" s="223" t="s">
        <v>162</v>
      </c>
      <c r="E5" s="223"/>
      <c r="F5" s="223" t="s">
        <v>1137</v>
      </c>
      <c r="G5" s="223"/>
      <c r="H5" s="223"/>
      <c r="I5" s="223"/>
      <c r="J5" s="223"/>
      <c r="K5" s="223"/>
      <c r="L5" s="223"/>
      <c r="M5" s="223" t="s">
        <v>1138</v>
      </c>
      <c r="N5" s="223"/>
      <c r="O5" s="223"/>
      <c r="P5" s="223"/>
      <c r="Q5" s="223"/>
      <c r="R5" s="223"/>
      <c r="S5" s="223"/>
    </row>
    <row r="6" spans="1:19" ht="24" customHeight="1" x14ac:dyDescent="0.25">
      <c r="A6" s="223"/>
      <c r="B6" s="223"/>
      <c r="C6" s="223"/>
      <c r="D6" s="223" t="s">
        <v>691</v>
      </c>
      <c r="E6" s="223" t="s">
        <v>692</v>
      </c>
      <c r="F6" s="223" t="s">
        <v>130</v>
      </c>
      <c r="G6" s="223" t="s">
        <v>691</v>
      </c>
      <c r="H6" s="223"/>
      <c r="I6" s="223"/>
      <c r="J6" s="223" t="s">
        <v>692</v>
      </c>
      <c r="K6" s="223"/>
      <c r="L6" s="223"/>
      <c r="M6" s="223" t="s">
        <v>130</v>
      </c>
      <c r="N6" s="223" t="s">
        <v>691</v>
      </c>
      <c r="O6" s="223"/>
      <c r="P6" s="223"/>
      <c r="Q6" s="223" t="s">
        <v>692</v>
      </c>
      <c r="R6" s="223"/>
      <c r="S6" s="223"/>
    </row>
    <row r="7" spans="1:19" ht="61.5" customHeight="1" x14ac:dyDescent="0.25">
      <c r="A7" s="223"/>
      <c r="B7" s="223"/>
      <c r="C7" s="223"/>
      <c r="D7" s="223"/>
      <c r="E7" s="223"/>
      <c r="F7" s="223"/>
      <c r="G7" s="29" t="s">
        <v>130</v>
      </c>
      <c r="H7" s="29" t="s">
        <v>135</v>
      </c>
      <c r="I7" s="29" t="s">
        <v>693</v>
      </c>
      <c r="J7" s="29" t="s">
        <v>130</v>
      </c>
      <c r="K7" s="29" t="s">
        <v>135</v>
      </c>
      <c r="L7" s="29" t="s">
        <v>693</v>
      </c>
      <c r="M7" s="223"/>
      <c r="N7" s="29" t="s">
        <v>130</v>
      </c>
      <c r="O7" s="29" t="s">
        <v>135</v>
      </c>
      <c r="P7" s="29" t="s">
        <v>693</v>
      </c>
      <c r="Q7" s="29" t="s">
        <v>130</v>
      </c>
      <c r="R7" s="29" t="s">
        <v>135</v>
      </c>
      <c r="S7" s="29" t="s">
        <v>693</v>
      </c>
    </row>
    <row r="8" spans="1:19" ht="31.5" x14ac:dyDescent="0.25">
      <c r="A8" s="29" t="s">
        <v>15</v>
      </c>
      <c r="B8" s="29" t="s">
        <v>16</v>
      </c>
      <c r="C8" s="29" t="s">
        <v>540</v>
      </c>
      <c r="D8" s="29" t="s">
        <v>694</v>
      </c>
      <c r="E8" s="29" t="s">
        <v>695</v>
      </c>
      <c r="F8" s="29" t="s">
        <v>696</v>
      </c>
      <c r="G8" s="29" t="s">
        <v>697</v>
      </c>
      <c r="H8" s="29">
        <v>6</v>
      </c>
      <c r="I8" s="29">
        <v>7</v>
      </c>
      <c r="J8" s="29" t="s">
        <v>698</v>
      </c>
      <c r="K8" s="29">
        <v>9</v>
      </c>
      <c r="L8" s="29">
        <v>10</v>
      </c>
      <c r="M8" s="29" t="s">
        <v>699</v>
      </c>
      <c r="N8" s="29" t="s">
        <v>700</v>
      </c>
      <c r="O8" s="29">
        <v>13</v>
      </c>
      <c r="P8" s="29">
        <v>14</v>
      </c>
      <c r="Q8" s="29" t="s">
        <v>701</v>
      </c>
      <c r="R8" s="29">
        <v>16</v>
      </c>
      <c r="S8" s="29">
        <v>17</v>
      </c>
    </row>
    <row r="9" spans="1:19" ht="49.5" customHeight="1" x14ac:dyDescent="0.25">
      <c r="A9" s="29"/>
      <c r="B9" s="30" t="s">
        <v>133</v>
      </c>
      <c r="C9" s="63">
        <f>C10</f>
        <v>0</v>
      </c>
      <c r="D9" s="63">
        <f t="shared" ref="D9:R9" si="0">D10</f>
        <v>0</v>
      </c>
      <c r="E9" s="63">
        <f t="shared" si="0"/>
        <v>0</v>
      </c>
      <c r="F9" s="63">
        <f t="shared" si="0"/>
        <v>0</v>
      </c>
      <c r="G9" s="63">
        <f t="shared" si="0"/>
        <v>0</v>
      </c>
      <c r="H9" s="63">
        <f t="shared" si="0"/>
        <v>0</v>
      </c>
      <c r="I9" s="63">
        <f t="shared" si="0"/>
        <v>0</v>
      </c>
      <c r="J9" s="63">
        <f t="shared" si="0"/>
        <v>0</v>
      </c>
      <c r="K9" s="63">
        <f t="shared" si="0"/>
        <v>0</v>
      </c>
      <c r="L9" s="63">
        <f t="shared" si="0"/>
        <v>0</v>
      </c>
      <c r="M9" s="63">
        <f t="shared" si="0"/>
        <v>0</v>
      </c>
      <c r="N9" s="63">
        <f t="shared" si="0"/>
        <v>0</v>
      </c>
      <c r="O9" s="63">
        <f t="shared" si="0"/>
        <v>0</v>
      </c>
      <c r="P9" s="63">
        <f t="shared" si="0"/>
        <v>0</v>
      </c>
      <c r="Q9" s="63">
        <f t="shared" si="0"/>
        <v>0</v>
      </c>
      <c r="R9" s="63">
        <f t="shared" si="0"/>
        <v>0</v>
      </c>
      <c r="S9" s="62"/>
    </row>
    <row r="10" spans="1:19" ht="49.5" customHeight="1" x14ac:dyDescent="0.25">
      <c r="A10" s="89" t="s">
        <v>1008</v>
      </c>
      <c r="B10" s="31" t="s">
        <v>1007</v>
      </c>
      <c r="C10" s="62">
        <f>D10+E10</f>
        <v>0</v>
      </c>
      <c r="D10" s="62">
        <f>F10+M10</f>
        <v>0</v>
      </c>
      <c r="E10" s="62"/>
      <c r="F10" s="62">
        <f>G10+J10</f>
        <v>0</v>
      </c>
      <c r="G10" s="62">
        <f>SUM(H10:I10)</f>
        <v>0</v>
      </c>
      <c r="H10" s="62"/>
      <c r="I10" s="62"/>
      <c r="J10" s="62"/>
      <c r="K10" s="62"/>
      <c r="L10" s="62"/>
      <c r="M10" s="62">
        <f>N10</f>
        <v>0</v>
      </c>
      <c r="N10" s="62">
        <f>O10+P10</f>
        <v>0</v>
      </c>
      <c r="O10" s="62"/>
      <c r="P10" s="62"/>
      <c r="Q10" s="62">
        <f>SUM(R10:S10)</f>
        <v>0</v>
      </c>
      <c r="R10" s="62"/>
      <c r="S10" s="62"/>
    </row>
    <row r="11" spans="1:19" ht="15.75" x14ac:dyDescent="0.25">
      <c r="A11" s="28"/>
      <c r="B11" s="31"/>
      <c r="C11" s="28"/>
      <c r="D11" s="28"/>
      <c r="E11" s="28"/>
      <c r="F11" s="28"/>
      <c r="G11" s="28"/>
      <c r="H11" s="28"/>
      <c r="I11" s="28"/>
      <c r="J11" s="28"/>
      <c r="K11" s="28"/>
      <c r="L11" s="28"/>
      <c r="M11" s="28"/>
      <c r="N11" s="28"/>
      <c r="O11" s="28"/>
      <c r="P11" s="28"/>
      <c r="Q11" s="28"/>
      <c r="R11" s="28"/>
      <c r="S11" s="28"/>
    </row>
    <row r="12" spans="1:19" ht="42.75" customHeight="1" x14ac:dyDescent="0.25">
      <c r="A12" s="220" t="s">
        <v>704</v>
      </c>
      <c r="B12" s="220"/>
      <c r="C12" s="220"/>
      <c r="D12" s="220"/>
      <c r="E12" s="220"/>
      <c r="F12" s="220"/>
      <c r="G12" s="220"/>
      <c r="H12" s="220"/>
      <c r="I12" s="220"/>
      <c r="J12" s="220"/>
      <c r="K12" s="220"/>
      <c r="L12" s="220"/>
      <c r="M12" s="220"/>
      <c r="N12" s="220"/>
      <c r="O12" s="220"/>
      <c r="P12" s="220"/>
      <c r="Q12" s="220"/>
      <c r="R12" s="220"/>
      <c r="S12" s="220"/>
    </row>
    <row r="13" spans="1:19" x14ac:dyDescent="0.25">
      <c r="A13" s="40"/>
    </row>
    <row r="14" spans="1:19" x14ac:dyDescent="0.25">
      <c r="A14" s="40"/>
    </row>
    <row r="15" spans="1:19" x14ac:dyDescent="0.25">
      <c r="A15" s="40"/>
    </row>
    <row r="16" spans="1:19" x14ac:dyDescent="0.25">
      <c r="A16" s="40"/>
    </row>
    <row r="17" spans="1:1" x14ac:dyDescent="0.25">
      <c r="A17" s="40"/>
    </row>
    <row r="18" spans="1:1" x14ac:dyDescent="0.25">
      <c r="A18" s="40"/>
    </row>
    <row r="19" spans="1:1" x14ac:dyDescent="0.25">
      <c r="A19" s="40"/>
    </row>
    <row r="20" spans="1:1" x14ac:dyDescent="0.25">
      <c r="A20" s="40"/>
    </row>
    <row r="21" spans="1:1" x14ac:dyDescent="0.25">
      <c r="A21" s="40"/>
    </row>
    <row r="22" spans="1:1" x14ac:dyDescent="0.25">
      <c r="A22" s="40"/>
    </row>
    <row r="23" spans="1:1" x14ac:dyDescent="0.25">
      <c r="A23" s="40"/>
    </row>
    <row r="24" spans="1:1" x14ac:dyDescent="0.25">
      <c r="A24" s="40"/>
    </row>
    <row r="25" spans="1:1" x14ac:dyDescent="0.25">
      <c r="A25" s="40"/>
    </row>
    <row r="26" spans="1:1" x14ac:dyDescent="0.25">
      <c r="A26" s="40"/>
    </row>
    <row r="27" spans="1:1" x14ac:dyDescent="0.25">
      <c r="A27" s="40"/>
    </row>
    <row r="28" spans="1:1" x14ac:dyDescent="0.25">
      <c r="A28" s="40"/>
    </row>
    <row r="29" spans="1:1" x14ac:dyDescent="0.25">
      <c r="A29" s="40"/>
    </row>
    <row r="30" spans="1:1" x14ac:dyDescent="0.25">
      <c r="A30" s="40"/>
    </row>
    <row r="31" spans="1:1" x14ac:dyDescent="0.25">
      <c r="A31" s="40"/>
    </row>
    <row r="32" spans="1:1" x14ac:dyDescent="0.25">
      <c r="A32" s="40"/>
    </row>
    <row r="33" spans="1:1" x14ac:dyDescent="0.25">
      <c r="A33" s="40"/>
    </row>
    <row r="34" spans="1:1" x14ac:dyDescent="0.25">
      <c r="A34" s="40"/>
    </row>
    <row r="35" spans="1:1" x14ac:dyDescent="0.25">
      <c r="A35" s="40"/>
    </row>
    <row r="36" spans="1:1" x14ac:dyDescent="0.25">
      <c r="A36" s="40"/>
    </row>
  </sheetData>
  <mergeCells count="17">
    <mergeCell ref="A2:S2"/>
    <mergeCell ref="A5:A7"/>
    <mergeCell ref="B5:B7"/>
    <mergeCell ref="C5:C7"/>
    <mergeCell ref="D5:E5"/>
    <mergeCell ref="F5:L5"/>
    <mergeCell ref="M5:S5"/>
    <mergeCell ref="D6:D7"/>
    <mergeCell ref="E6:E7"/>
    <mergeCell ref="F6:F7"/>
    <mergeCell ref="G6:I6"/>
    <mergeCell ref="A3:S3"/>
    <mergeCell ref="A12:S12"/>
    <mergeCell ref="J6:L6"/>
    <mergeCell ref="M6:M7"/>
    <mergeCell ref="N6:P6"/>
    <mergeCell ref="Q6:S6"/>
  </mergeCells>
  <printOptions horizontalCentered="1"/>
  <pageMargins left="0.11811023622047245" right="0.11811023622047245" top="0.15748031496062992" bottom="0.15748031496062992" header="0.31496062992125984" footer="0.31496062992125984"/>
  <pageSetup paperSize="9" scale="75" orientation="landscape"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F0000"/>
  </sheetPr>
  <dimension ref="A1:F21"/>
  <sheetViews>
    <sheetView workbookViewId="0">
      <selection activeCell="O8" sqref="O8"/>
    </sheetView>
  </sheetViews>
  <sheetFormatPr defaultRowHeight="15" x14ac:dyDescent="0.25"/>
  <cols>
    <col min="1" max="1" width="6.5703125" customWidth="1"/>
    <col min="2" max="2" width="36.5703125" customWidth="1"/>
    <col min="3" max="6" width="10.42578125" customWidth="1"/>
  </cols>
  <sheetData>
    <row r="1" spans="1:6" ht="15.75" x14ac:dyDescent="0.25">
      <c r="F1" s="25" t="s">
        <v>676</v>
      </c>
    </row>
    <row r="2" spans="1:6" ht="39.75" customHeight="1" x14ac:dyDescent="0.25">
      <c r="A2" s="222" t="s">
        <v>708</v>
      </c>
      <c r="B2" s="222"/>
      <c r="C2" s="222"/>
      <c r="D2" s="222"/>
      <c r="E2" s="222"/>
      <c r="F2" s="222"/>
    </row>
    <row r="3" spans="1:6" ht="15.75" x14ac:dyDescent="0.25">
      <c r="A3" s="179" t="s">
        <v>709</v>
      </c>
      <c r="B3" s="179"/>
      <c r="C3" s="179"/>
      <c r="D3" s="179"/>
      <c r="E3" s="179"/>
      <c r="F3" s="179"/>
    </row>
    <row r="4" spans="1:6" ht="15.75" x14ac:dyDescent="0.25">
      <c r="F4" s="26" t="s">
        <v>710</v>
      </c>
    </row>
    <row r="5" spans="1:6" ht="15.75" x14ac:dyDescent="0.25">
      <c r="A5" s="223" t="s">
        <v>3</v>
      </c>
      <c r="B5" s="223" t="s">
        <v>161</v>
      </c>
      <c r="C5" s="223" t="s">
        <v>711</v>
      </c>
      <c r="D5" s="223"/>
      <c r="E5" s="223"/>
      <c r="F5" s="223"/>
    </row>
    <row r="6" spans="1:6" ht="78" customHeight="1" x14ac:dyDescent="0.25">
      <c r="A6" s="223"/>
      <c r="B6" s="223"/>
      <c r="C6" s="29" t="s">
        <v>712</v>
      </c>
      <c r="D6" s="29" t="s">
        <v>713</v>
      </c>
      <c r="E6" s="29" t="s">
        <v>585</v>
      </c>
      <c r="F6" s="29" t="s">
        <v>173</v>
      </c>
    </row>
    <row r="7" spans="1:6" ht="15.75" x14ac:dyDescent="0.25">
      <c r="A7" s="29" t="s">
        <v>15</v>
      </c>
      <c r="B7" s="29" t="s">
        <v>16</v>
      </c>
      <c r="C7" s="29">
        <v>1</v>
      </c>
      <c r="D7" s="29">
        <v>2</v>
      </c>
      <c r="E7" s="29">
        <v>3</v>
      </c>
      <c r="F7" s="29">
        <v>4</v>
      </c>
    </row>
    <row r="8" spans="1:6" ht="15.75" x14ac:dyDescent="0.25">
      <c r="A8" s="28">
        <v>1</v>
      </c>
      <c r="B8" s="31" t="s">
        <v>169</v>
      </c>
      <c r="C8" s="28"/>
      <c r="D8" s="28"/>
      <c r="E8" s="28"/>
      <c r="F8" s="28"/>
    </row>
    <row r="9" spans="1:6" ht="15.75" x14ac:dyDescent="0.25">
      <c r="A9" s="28">
        <v>2</v>
      </c>
      <c r="B9" s="31" t="s">
        <v>170</v>
      </c>
      <c r="C9" s="28"/>
      <c r="D9" s="28"/>
      <c r="E9" s="28"/>
      <c r="F9" s="28"/>
    </row>
    <row r="10" spans="1:6" ht="15.75" x14ac:dyDescent="0.25">
      <c r="A10" s="28">
        <v>3</v>
      </c>
      <c r="B10" s="31" t="s">
        <v>606</v>
      </c>
      <c r="C10" s="28"/>
      <c r="D10" s="28"/>
      <c r="E10" s="28"/>
      <c r="F10" s="28"/>
    </row>
    <row r="11" spans="1:6" ht="15.75" x14ac:dyDescent="0.25">
      <c r="A11" s="28">
        <v>4</v>
      </c>
      <c r="B11" s="31" t="s">
        <v>172</v>
      </c>
      <c r="C11" s="28"/>
      <c r="D11" s="28"/>
      <c r="E11" s="28"/>
      <c r="F11" s="28"/>
    </row>
    <row r="12" spans="1:6" ht="15.75" x14ac:dyDescent="0.25">
      <c r="A12" s="28">
        <v>5</v>
      </c>
      <c r="B12" s="31" t="s">
        <v>573</v>
      </c>
      <c r="C12" s="28"/>
      <c r="D12" s="28"/>
      <c r="E12" s="28"/>
      <c r="F12" s="28"/>
    </row>
    <row r="13" spans="1:6" ht="15.75" x14ac:dyDescent="0.25">
      <c r="A13" s="28">
        <v>6</v>
      </c>
      <c r="B13" s="31" t="s">
        <v>174</v>
      </c>
      <c r="C13" s="28"/>
      <c r="D13" s="28"/>
      <c r="E13" s="28"/>
      <c r="F13" s="28"/>
    </row>
    <row r="14" spans="1:6" ht="15.75" x14ac:dyDescent="0.25">
      <c r="A14" s="28">
        <v>7</v>
      </c>
      <c r="B14" s="31" t="s">
        <v>175</v>
      </c>
      <c r="C14" s="28"/>
      <c r="D14" s="28"/>
      <c r="E14" s="28"/>
      <c r="F14" s="28"/>
    </row>
    <row r="15" spans="1:6" ht="15.75" x14ac:dyDescent="0.25">
      <c r="A15" s="28">
        <v>8</v>
      </c>
      <c r="B15" s="31" t="s">
        <v>608</v>
      </c>
      <c r="C15" s="28"/>
      <c r="D15" s="28"/>
      <c r="E15" s="28"/>
      <c r="F15" s="28"/>
    </row>
    <row r="16" spans="1:6" ht="15.75" x14ac:dyDescent="0.25">
      <c r="A16" s="28">
        <v>9</v>
      </c>
      <c r="B16" s="31" t="s">
        <v>51</v>
      </c>
      <c r="C16" s="28"/>
      <c r="D16" s="28"/>
      <c r="E16" s="28"/>
      <c r="F16" s="28"/>
    </row>
    <row r="17" spans="1:6" ht="15.75" x14ac:dyDescent="0.25">
      <c r="A17" s="28">
        <v>10</v>
      </c>
      <c r="B17" s="31"/>
      <c r="C17" s="28"/>
      <c r="D17" s="28"/>
      <c r="E17" s="28"/>
      <c r="F17" s="28"/>
    </row>
    <row r="18" spans="1:6" ht="15.75" x14ac:dyDescent="0.25">
      <c r="A18" s="28">
        <v>11</v>
      </c>
      <c r="B18" s="31"/>
      <c r="C18" s="28"/>
      <c r="D18" s="28"/>
      <c r="E18" s="28"/>
      <c r="F18" s="28"/>
    </row>
    <row r="19" spans="1:6" ht="15.75" x14ac:dyDescent="0.25">
      <c r="A19" s="28">
        <v>12</v>
      </c>
      <c r="B19" s="31"/>
      <c r="C19" s="28"/>
      <c r="D19" s="28"/>
      <c r="E19" s="28"/>
      <c r="F19" s="28"/>
    </row>
    <row r="20" spans="1:6" ht="15.75" x14ac:dyDescent="0.25">
      <c r="A20" s="28">
        <v>13</v>
      </c>
      <c r="B20" s="31"/>
      <c r="C20" s="28"/>
      <c r="D20" s="28"/>
      <c r="E20" s="28"/>
      <c r="F20" s="28"/>
    </row>
    <row r="21" spans="1:6" ht="15.75" x14ac:dyDescent="0.25">
      <c r="A21" s="28">
        <v>14</v>
      </c>
      <c r="B21" s="31"/>
      <c r="C21" s="28"/>
      <c r="D21" s="28"/>
      <c r="E21" s="28"/>
      <c r="F21" s="28"/>
    </row>
  </sheetData>
  <mergeCells count="5">
    <mergeCell ref="A5:A6"/>
    <mergeCell ref="B5:B6"/>
    <mergeCell ref="C5:F5"/>
    <mergeCell ref="A2:F2"/>
    <mergeCell ref="A3:F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0000"/>
  </sheetPr>
  <dimension ref="A1:F21"/>
  <sheetViews>
    <sheetView workbookViewId="0">
      <selection activeCell="L6" sqref="L6:L7"/>
    </sheetView>
  </sheetViews>
  <sheetFormatPr defaultRowHeight="15" x14ac:dyDescent="0.25"/>
  <cols>
    <col min="1" max="1" width="6.85546875" customWidth="1"/>
    <col min="2" max="2" width="27.42578125" customWidth="1"/>
    <col min="3" max="3" width="12.7109375" customWidth="1"/>
    <col min="4" max="6" width="11.7109375" customWidth="1"/>
  </cols>
  <sheetData>
    <row r="1" spans="1:6" ht="15.75" x14ac:dyDescent="0.25">
      <c r="F1" s="25" t="s">
        <v>678</v>
      </c>
    </row>
    <row r="2" spans="1:6" ht="33.75" customHeight="1" x14ac:dyDescent="0.25">
      <c r="A2" s="222" t="s">
        <v>716</v>
      </c>
      <c r="B2" s="222"/>
      <c r="C2" s="222"/>
      <c r="D2" s="222"/>
      <c r="E2" s="222"/>
      <c r="F2" s="222"/>
    </row>
    <row r="3" spans="1:6" ht="15.75" x14ac:dyDescent="0.25">
      <c r="A3" s="179" t="s">
        <v>512</v>
      </c>
      <c r="B3" s="179"/>
      <c r="C3" s="179"/>
      <c r="D3" s="179"/>
      <c r="E3" s="179"/>
      <c r="F3" s="179"/>
    </row>
    <row r="4" spans="1:6" ht="15.75" x14ac:dyDescent="0.25">
      <c r="F4" s="26" t="s">
        <v>56</v>
      </c>
    </row>
    <row r="5" spans="1:6" ht="132" customHeight="1" x14ac:dyDescent="0.25">
      <c r="A5" s="29" t="s">
        <v>3</v>
      </c>
      <c r="B5" s="29" t="s">
        <v>522</v>
      </c>
      <c r="C5" s="29" t="s">
        <v>130</v>
      </c>
      <c r="D5" s="29" t="s">
        <v>714</v>
      </c>
      <c r="E5" s="29" t="s">
        <v>717</v>
      </c>
      <c r="F5" s="29" t="s">
        <v>715</v>
      </c>
    </row>
    <row r="6" spans="1:6" ht="15.75" x14ac:dyDescent="0.25">
      <c r="A6" s="28" t="s">
        <v>15</v>
      </c>
      <c r="B6" s="28" t="s">
        <v>16</v>
      </c>
      <c r="C6" s="28" t="s">
        <v>718</v>
      </c>
      <c r="D6" s="28">
        <v>2</v>
      </c>
      <c r="E6" s="28">
        <v>3</v>
      </c>
      <c r="F6" s="28">
        <v>4</v>
      </c>
    </row>
    <row r="7" spans="1:6" ht="15.75" x14ac:dyDescent="0.25">
      <c r="A7" s="29"/>
      <c r="B7" s="30" t="s">
        <v>133</v>
      </c>
      <c r="C7" s="29"/>
      <c r="D7" s="29"/>
      <c r="E7" s="29"/>
      <c r="F7" s="29"/>
    </row>
    <row r="8" spans="1:6" ht="15.75" x14ac:dyDescent="0.25">
      <c r="A8" s="28">
        <v>1</v>
      </c>
      <c r="B8" s="31" t="s">
        <v>169</v>
      </c>
      <c r="C8" s="28"/>
      <c r="D8" s="28"/>
      <c r="E8" s="28"/>
      <c r="F8" s="28"/>
    </row>
    <row r="9" spans="1:6" ht="15.75" x14ac:dyDescent="0.25">
      <c r="A9" s="28">
        <v>2</v>
      </c>
      <c r="B9" s="31" t="s">
        <v>170</v>
      </c>
      <c r="C9" s="28"/>
      <c r="D9" s="28"/>
      <c r="E9" s="28"/>
      <c r="F9" s="28"/>
    </row>
    <row r="10" spans="1:6" ht="15.75" x14ac:dyDescent="0.25">
      <c r="A10" s="28">
        <v>3</v>
      </c>
      <c r="B10" s="31" t="s">
        <v>606</v>
      </c>
      <c r="C10" s="28"/>
      <c r="D10" s="28"/>
      <c r="E10" s="28"/>
      <c r="F10" s="28"/>
    </row>
    <row r="11" spans="1:6" ht="15.75" x14ac:dyDescent="0.25">
      <c r="A11" s="28">
        <v>4</v>
      </c>
      <c r="B11" s="31" t="s">
        <v>172</v>
      </c>
      <c r="C11" s="28"/>
      <c r="D11" s="28"/>
      <c r="E11" s="28"/>
      <c r="F11" s="28"/>
    </row>
    <row r="12" spans="1:6" ht="15.75" x14ac:dyDescent="0.25">
      <c r="A12" s="28">
        <v>5</v>
      </c>
      <c r="B12" s="31" t="s">
        <v>573</v>
      </c>
      <c r="C12" s="28"/>
      <c r="D12" s="28"/>
      <c r="E12" s="28"/>
      <c r="F12" s="28"/>
    </row>
    <row r="13" spans="1:6" ht="15.75" x14ac:dyDescent="0.25">
      <c r="A13" s="28">
        <v>6</v>
      </c>
      <c r="B13" s="31" t="s">
        <v>174</v>
      </c>
      <c r="C13" s="28"/>
      <c r="D13" s="28"/>
      <c r="E13" s="28"/>
      <c r="F13" s="28"/>
    </row>
    <row r="14" spans="1:6" ht="15.75" x14ac:dyDescent="0.25">
      <c r="A14" s="28">
        <v>7</v>
      </c>
      <c r="B14" s="31" t="s">
        <v>175</v>
      </c>
      <c r="C14" s="28"/>
      <c r="D14" s="28"/>
      <c r="E14" s="28"/>
      <c r="F14" s="28"/>
    </row>
    <row r="15" spans="1:6" ht="15.75" x14ac:dyDescent="0.25">
      <c r="A15" s="28">
        <v>8</v>
      </c>
      <c r="B15" s="31" t="s">
        <v>608</v>
      </c>
      <c r="C15" s="28"/>
      <c r="D15" s="28"/>
      <c r="E15" s="28"/>
      <c r="F15" s="28"/>
    </row>
    <row r="16" spans="1:6" ht="15.75" x14ac:dyDescent="0.25">
      <c r="A16" s="28">
        <v>9</v>
      </c>
      <c r="B16" s="31" t="s">
        <v>51</v>
      </c>
      <c r="C16" s="28"/>
      <c r="D16" s="28"/>
      <c r="E16" s="28"/>
      <c r="F16" s="28"/>
    </row>
    <row r="17" spans="1:6" ht="15.75" x14ac:dyDescent="0.25">
      <c r="A17" s="28">
        <v>10</v>
      </c>
      <c r="B17" s="31"/>
      <c r="C17" s="28"/>
      <c r="D17" s="28"/>
      <c r="E17" s="28"/>
      <c r="F17" s="28"/>
    </row>
    <row r="18" spans="1:6" ht="15.75" x14ac:dyDescent="0.25">
      <c r="A18" s="28">
        <v>11</v>
      </c>
      <c r="B18" s="31"/>
      <c r="C18" s="28"/>
      <c r="D18" s="28"/>
      <c r="E18" s="28"/>
      <c r="F18" s="28"/>
    </row>
    <row r="19" spans="1:6" ht="15.75" x14ac:dyDescent="0.25">
      <c r="A19" s="28">
        <v>22</v>
      </c>
      <c r="B19" s="31"/>
      <c r="C19" s="28"/>
      <c r="D19" s="28"/>
      <c r="E19" s="28"/>
      <c r="F19" s="28"/>
    </row>
    <row r="20" spans="1:6" ht="15.75" x14ac:dyDescent="0.25">
      <c r="A20" s="28">
        <v>23</v>
      </c>
      <c r="B20" s="31"/>
      <c r="C20" s="28"/>
      <c r="D20" s="28"/>
      <c r="E20" s="28"/>
      <c r="F20" s="28"/>
    </row>
    <row r="21" spans="1:6" ht="39" customHeight="1" x14ac:dyDescent="0.25">
      <c r="A21" s="221" t="s">
        <v>719</v>
      </c>
      <c r="B21" s="221"/>
      <c r="C21" s="221"/>
      <c r="D21" s="221"/>
      <c r="E21" s="221"/>
      <c r="F21" s="221"/>
    </row>
  </sheetData>
  <mergeCells count="3">
    <mergeCell ref="A2:F2"/>
    <mergeCell ref="A3:F3"/>
    <mergeCell ref="A21:F2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0000"/>
  </sheetPr>
  <dimension ref="A1:L19"/>
  <sheetViews>
    <sheetView workbookViewId="0">
      <selection activeCell="L6" sqref="L6:L7"/>
    </sheetView>
  </sheetViews>
  <sheetFormatPr defaultRowHeight="15" x14ac:dyDescent="0.25"/>
  <cols>
    <col min="1" max="1" width="6.7109375" customWidth="1"/>
    <col min="2" max="2" width="23.140625" customWidth="1"/>
  </cols>
  <sheetData>
    <row r="1" spans="1:12" ht="15.75" x14ac:dyDescent="0.25">
      <c r="L1" s="25" t="s">
        <v>679</v>
      </c>
    </row>
    <row r="2" spans="1:12" ht="36.75" customHeight="1" x14ac:dyDescent="0.25">
      <c r="A2" s="222" t="s">
        <v>720</v>
      </c>
      <c r="B2" s="222"/>
      <c r="C2" s="222"/>
      <c r="D2" s="222"/>
      <c r="E2" s="222"/>
      <c r="F2" s="222"/>
      <c r="G2" s="222"/>
      <c r="H2" s="222"/>
      <c r="I2" s="222"/>
      <c r="J2" s="222"/>
      <c r="K2" s="222"/>
      <c r="L2" s="222"/>
    </row>
    <row r="3" spans="1:12" x14ac:dyDescent="0.25">
      <c r="A3" s="222" t="s">
        <v>512</v>
      </c>
      <c r="B3" s="226"/>
      <c r="C3" s="226"/>
      <c r="D3" s="226"/>
      <c r="E3" s="226"/>
      <c r="F3" s="226"/>
      <c r="G3" s="226"/>
      <c r="H3" s="226"/>
      <c r="I3" s="226"/>
      <c r="J3" s="226"/>
      <c r="K3" s="226"/>
      <c r="L3" s="226"/>
    </row>
    <row r="4" spans="1:12" ht="15.75" x14ac:dyDescent="0.25">
      <c r="L4" s="26" t="s">
        <v>56</v>
      </c>
    </row>
    <row r="5" spans="1:12" ht="30" customHeight="1" x14ac:dyDescent="0.25">
      <c r="A5" s="223" t="s">
        <v>3</v>
      </c>
      <c r="B5" s="223" t="s">
        <v>522</v>
      </c>
      <c r="C5" s="223" t="s">
        <v>130</v>
      </c>
      <c r="D5" s="223"/>
      <c r="E5" s="223"/>
      <c r="F5" s="223" t="s">
        <v>721</v>
      </c>
      <c r="G5" s="223"/>
      <c r="H5" s="223"/>
      <c r="I5" s="223" t="s">
        <v>721</v>
      </c>
      <c r="J5" s="223"/>
      <c r="K5" s="223"/>
      <c r="L5" s="223" t="s">
        <v>651</v>
      </c>
    </row>
    <row r="6" spans="1:12" ht="59.25" customHeight="1" x14ac:dyDescent="0.25">
      <c r="A6" s="223"/>
      <c r="B6" s="223"/>
      <c r="C6" s="29" t="s">
        <v>130</v>
      </c>
      <c r="D6" s="29" t="s">
        <v>135</v>
      </c>
      <c r="E6" s="29" t="s">
        <v>693</v>
      </c>
      <c r="F6" s="29" t="s">
        <v>130</v>
      </c>
      <c r="G6" s="29" t="s">
        <v>135</v>
      </c>
      <c r="H6" s="29" t="s">
        <v>693</v>
      </c>
      <c r="I6" s="29" t="s">
        <v>130</v>
      </c>
      <c r="J6" s="29" t="s">
        <v>135</v>
      </c>
      <c r="K6" s="29" t="s">
        <v>693</v>
      </c>
      <c r="L6" s="223"/>
    </row>
    <row r="7" spans="1:12" ht="15.75" x14ac:dyDescent="0.25">
      <c r="A7" s="28" t="s">
        <v>15</v>
      </c>
      <c r="B7" s="28" t="s">
        <v>16</v>
      </c>
      <c r="C7" s="28" t="s">
        <v>540</v>
      </c>
      <c r="D7" s="28">
        <v>2</v>
      </c>
      <c r="E7" s="28">
        <v>3</v>
      </c>
      <c r="F7" s="28" t="s">
        <v>541</v>
      </c>
      <c r="G7" s="28">
        <v>5</v>
      </c>
      <c r="H7" s="28">
        <v>6</v>
      </c>
      <c r="I7" s="28" t="s">
        <v>722</v>
      </c>
      <c r="J7" s="28">
        <v>8</v>
      </c>
      <c r="K7" s="28">
        <v>9</v>
      </c>
      <c r="L7" s="28">
        <v>10</v>
      </c>
    </row>
    <row r="8" spans="1:12" ht="15.75" x14ac:dyDescent="0.25">
      <c r="A8" s="28"/>
      <c r="B8" s="30" t="s">
        <v>133</v>
      </c>
      <c r="C8" s="28"/>
      <c r="D8" s="28"/>
      <c r="E8" s="28"/>
      <c r="F8" s="28"/>
      <c r="G8" s="28"/>
      <c r="H8" s="28"/>
      <c r="I8" s="28"/>
      <c r="J8" s="28"/>
      <c r="K8" s="28"/>
      <c r="L8" s="28"/>
    </row>
    <row r="9" spans="1:12" ht="15.75" x14ac:dyDescent="0.25">
      <c r="A9" s="28">
        <v>1</v>
      </c>
      <c r="B9" s="31" t="s">
        <v>169</v>
      </c>
      <c r="C9" s="28"/>
      <c r="D9" s="28"/>
      <c r="E9" s="28"/>
      <c r="F9" s="28"/>
      <c r="G9" s="28"/>
      <c r="H9" s="28"/>
      <c r="I9" s="28"/>
      <c r="J9" s="28"/>
      <c r="K9" s="28"/>
      <c r="L9" s="28"/>
    </row>
    <row r="10" spans="1:12" ht="15.75" x14ac:dyDescent="0.25">
      <c r="A10" s="28">
        <v>2</v>
      </c>
      <c r="B10" s="31" t="s">
        <v>170</v>
      </c>
      <c r="C10" s="28"/>
      <c r="D10" s="28"/>
      <c r="E10" s="28"/>
      <c r="F10" s="28"/>
      <c r="G10" s="28"/>
      <c r="H10" s="28"/>
      <c r="I10" s="28"/>
      <c r="J10" s="28"/>
      <c r="K10" s="28"/>
      <c r="L10" s="28"/>
    </row>
    <row r="11" spans="1:12" ht="15.75" x14ac:dyDescent="0.25">
      <c r="A11" s="28">
        <v>3</v>
      </c>
      <c r="B11" s="31" t="s">
        <v>606</v>
      </c>
      <c r="C11" s="28"/>
      <c r="D11" s="28"/>
      <c r="E11" s="28"/>
      <c r="F11" s="28"/>
      <c r="G11" s="28"/>
      <c r="H11" s="28"/>
      <c r="I11" s="28"/>
      <c r="J11" s="28"/>
      <c r="K11" s="28"/>
      <c r="L11" s="28"/>
    </row>
    <row r="12" spans="1:12" ht="15.75" x14ac:dyDescent="0.25">
      <c r="A12" s="28">
        <v>4</v>
      </c>
      <c r="B12" s="31" t="s">
        <v>172</v>
      </c>
      <c r="C12" s="28"/>
      <c r="D12" s="28"/>
      <c r="E12" s="28"/>
      <c r="F12" s="28"/>
      <c r="G12" s="28"/>
      <c r="H12" s="28"/>
      <c r="I12" s="28"/>
      <c r="J12" s="28"/>
      <c r="K12" s="28"/>
      <c r="L12" s="28"/>
    </row>
    <row r="13" spans="1:12" ht="15.75" x14ac:dyDescent="0.25">
      <c r="A13" s="28">
        <v>5</v>
      </c>
      <c r="B13" s="31" t="s">
        <v>585</v>
      </c>
      <c r="C13" s="28"/>
      <c r="D13" s="28"/>
      <c r="E13" s="28"/>
      <c r="F13" s="28"/>
      <c r="G13" s="28"/>
      <c r="H13" s="28"/>
      <c r="I13" s="28"/>
      <c r="J13" s="28"/>
      <c r="K13" s="28"/>
      <c r="L13" s="28"/>
    </row>
    <row r="14" spans="1:12" ht="15.75" x14ac:dyDescent="0.25">
      <c r="A14" s="28">
        <v>6</v>
      </c>
      <c r="B14" s="31" t="s">
        <v>174</v>
      </c>
      <c r="C14" s="28"/>
      <c r="D14" s="28"/>
      <c r="E14" s="28"/>
      <c r="F14" s="28"/>
      <c r="G14" s="28"/>
      <c r="H14" s="28"/>
      <c r="I14" s="28"/>
      <c r="J14" s="28"/>
      <c r="K14" s="28"/>
      <c r="L14" s="28"/>
    </row>
    <row r="15" spans="1:12" ht="15.75" x14ac:dyDescent="0.25">
      <c r="A15" s="28">
        <v>7</v>
      </c>
      <c r="B15" s="31" t="s">
        <v>175</v>
      </c>
      <c r="C15" s="28"/>
      <c r="D15" s="28"/>
      <c r="E15" s="28"/>
      <c r="F15" s="28"/>
      <c r="G15" s="28"/>
      <c r="H15" s="28"/>
      <c r="I15" s="28"/>
      <c r="J15" s="28"/>
      <c r="K15" s="28"/>
      <c r="L15" s="28"/>
    </row>
    <row r="16" spans="1:12" ht="15.75" x14ac:dyDescent="0.25">
      <c r="A16" s="28">
        <v>8</v>
      </c>
      <c r="B16" s="31" t="s">
        <v>608</v>
      </c>
      <c r="C16" s="28"/>
      <c r="D16" s="28"/>
      <c r="E16" s="28"/>
      <c r="F16" s="28"/>
      <c r="G16" s="28"/>
      <c r="H16" s="28"/>
      <c r="I16" s="28"/>
      <c r="J16" s="28"/>
      <c r="K16" s="28"/>
      <c r="L16" s="28"/>
    </row>
    <row r="17" spans="1:12" ht="15.75" x14ac:dyDescent="0.25">
      <c r="A17" s="28">
        <v>9</v>
      </c>
      <c r="B17" s="31" t="s">
        <v>177</v>
      </c>
      <c r="C17" s="28"/>
      <c r="D17" s="28"/>
      <c r="E17" s="28"/>
      <c r="F17" s="28"/>
      <c r="G17" s="28"/>
      <c r="H17" s="28"/>
      <c r="I17" s="28"/>
      <c r="J17" s="28"/>
      <c r="K17" s="28"/>
      <c r="L17" s="28"/>
    </row>
    <row r="18" spans="1:12" ht="15.75" x14ac:dyDescent="0.25">
      <c r="A18" s="28">
        <v>10</v>
      </c>
      <c r="B18" s="31"/>
      <c r="C18" s="28"/>
      <c r="D18" s="28"/>
      <c r="E18" s="28"/>
      <c r="F18" s="28"/>
      <c r="G18" s="28"/>
      <c r="H18" s="28"/>
      <c r="I18" s="28"/>
      <c r="J18" s="28"/>
      <c r="K18" s="28"/>
      <c r="L18" s="28"/>
    </row>
    <row r="19" spans="1:12" ht="42.75" customHeight="1" x14ac:dyDescent="0.25">
      <c r="A19" s="220" t="s">
        <v>723</v>
      </c>
      <c r="B19" s="220"/>
      <c r="C19" s="220"/>
      <c r="D19" s="220"/>
      <c r="E19" s="220"/>
      <c r="F19" s="220"/>
      <c r="G19" s="220"/>
      <c r="H19" s="220"/>
      <c r="I19" s="220"/>
      <c r="J19" s="220"/>
      <c r="K19" s="220"/>
      <c r="L19" s="220"/>
    </row>
  </sheetData>
  <mergeCells count="9">
    <mergeCell ref="A2:L2"/>
    <mergeCell ref="A3:L3"/>
    <mergeCell ref="A19:L19"/>
    <mergeCell ref="A5:A6"/>
    <mergeCell ref="B5:B6"/>
    <mergeCell ref="C5:E5"/>
    <mergeCell ref="F5:H5"/>
    <mergeCell ref="I5:K5"/>
    <mergeCell ref="L5:L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sheetPr>
  <dimension ref="A1:I50"/>
  <sheetViews>
    <sheetView workbookViewId="0">
      <selection activeCell="E33" sqref="E33"/>
    </sheetView>
  </sheetViews>
  <sheetFormatPr defaultColWidth="9.140625" defaultRowHeight="15" x14ac:dyDescent="0.25"/>
  <cols>
    <col min="1" max="1" width="6.28515625" style="7" customWidth="1"/>
    <col min="2" max="2" width="31.28515625" style="7" customWidth="1"/>
    <col min="3" max="8" width="10.28515625" style="7" customWidth="1"/>
    <col min="9" max="16384" width="9.140625" style="7"/>
  </cols>
  <sheetData>
    <row r="1" spans="1:9" x14ac:dyDescent="0.25">
      <c r="A1" s="191" t="s">
        <v>124</v>
      </c>
      <c r="B1" s="191"/>
      <c r="C1" s="191"/>
      <c r="D1" s="191"/>
      <c r="E1" s="191"/>
      <c r="F1" s="191"/>
      <c r="G1" s="191"/>
      <c r="H1" s="191"/>
      <c r="I1" s="191"/>
    </row>
    <row r="2" spans="1:9" ht="18.75" x14ac:dyDescent="0.25">
      <c r="A2" s="192" t="s">
        <v>125</v>
      </c>
      <c r="B2" s="192"/>
      <c r="C2" s="192"/>
      <c r="D2" s="192"/>
      <c r="E2" s="192"/>
      <c r="F2" s="192"/>
      <c r="G2" s="192"/>
      <c r="H2" s="192"/>
      <c r="I2" s="192"/>
    </row>
    <row r="3" spans="1:9" x14ac:dyDescent="0.25">
      <c r="A3" s="193" t="s">
        <v>126</v>
      </c>
      <c r="B3" s="193"/>
      <c r="C3" s="193"/>
      <c r="D3" s="193"/>
      <c r="E3" s="193"/>
      <c r="F3" s="193"/>
      <c r="G3" s="193"/>
      <c r="H3" s="193"/>
      <c r="I3" s="193"/>
    </row>
    <row r="4" spans="1:9" x14ac:dyDescent="0.25">
      <c r="H4" s="194" t="s">
        <v>56</v>
      </c>
      <c r="I4" s="194"/>
    </row>
    <row r="5" spans="1:9" x14ac:dyDescent="0.25">
      <c r="A5" s="195" t="s">
        <v>3</v>
      </c>
      <c r="B5" s="195" t="s">
        <v>4</v>
      </c>
      <c r="C5" s="195" t="s">
        <v>127</v>
      </c>
      <c r="D5" s="195"/>
      <c r="E5" s="195"/>
      <c r="F5" s="195" t="s">
        <v>128</v>
      </c>
      <c r="G5" s="195"/>
      <c r="H5" s="195"/>
      <c r="I5" s="195" t="s">
        <v>129</v>
      </c>
    </row>
    <row r="6" spans="1:9" ht="57" x14ac:dyDescent="0.25">
      <c r="A6" s="195"/>
      <c r="B6" s="195"/>
      <c r="C6" s="8" t="s">
        <v>130</v>
      </c>
      <c r="D6" s="8" t="s">
        <v>131</v>
      </c>
      <c r="E6" s="8" t="s">
        <v>132</v>
      </c>
      <c r="F6" s="8" t="s">
        <v>130</v>
      </c>
      <c r="G6" s="8" t="s">
        <v>131</v>
      </c>
      <c r="H6" s="8" t="s">
        <v>132</v>
      </c>
      <c r="I6" s="195"/>
    </row>
    <row r="7" spans="1:9" x14ac:dyDescent="0.25">
      <c r="A7" s="8" t="s">
        <v>15</v>
      </c>
      <c r="B7" s="8" t="s">
        <v>16</v>
      </c>
      <c r="C7" s="8">
        <v>1</v>
      </c>
      <c r="D7" s="8">
        <v>2</v>
      </c>
      <c r="E7" s="8">
        <v>3</v>
      </c>
      <c r="F7" s="8">
        <v>4</v>
      </c>
      <c r="G7" s="8">
        <v>5</v>
      </c>
      <c r="H7" s="8">
        <v>6</v>
      </c>
      <c r="I7" s="8">
        <v>7</v>
      </c>
    </row>
    <row r="8" spans="1:9" x14ac:dyDescent="0.25">
      <c r="A8" s="10"/>
      <c r="B8" s="8" t="s">
        <v>133</v>
      </c>
      <c r="C8" s="10"/>
      <c r="D8" s="10"/>
      <c r="E8" s="10"/>
      <c r="F8" s="10"/>
      <c r="G8" s="10"/>
      <c r="H8" s="10"/>
      <c r="I8" s="10"/>
    </row>
    <row r="9" spans="1:9" x14ac:dyDescent="0.25">
      <c r="A9" s="10"/>
      <c r="B9" s="11" t="s">
        <v>134</v>
      </c>
      <c r="C9" s="10"/>
      <c r="D9" s="10"/>
      <c r="E9" s="10"/>
      <c r="F9" s="10"/>
      <c r="G9" s="10"/>
      <c r="H9" s="10"/>
      <c r="I9" s="10"/>
    </row>
    <row r="10" spans="1:9" x14ac:dyDescent="0.25">
      <c r="A10" s="10" t="s">
        <v>22</v>
      </c>
      <c r="B10" s="11" t="s">
        <v>135</v>
      </c>
      <c r="C10" s="10"/>
      <c r="D10" s="10"/>
      <c r="E10" s="10"/>
      <c r="F10" s="10"/>
      <c r="G10" s="10"/>
      <c r="H10" s="10"/>
      <c r="I10" s="10"/>
    </row>
    <row r="11" spans="1:9" x14ac:dyDescent="0.25">
      <c r="A11" s="10" t="s">
        <v>22</v>
      </c>
      <c r="B11" s="11" t="s">
        <v>136</v>
      </c>
      <c r="C11" s="10"/>
      <c r="D11" s="10"/>
      <c r="E11" s="10"/>
      <c r="F11" s="10"/>
      <c r="G11" s="10"/>
      <c r="H11" s="10"/>
      <c r="I11" s="10"/>
    </row>
    <row r="12" spans="1:9" x14ac:dyDescent="0.25">
      <c r="A12" s="8" t="s">
        <v>83</v>
      </c>
      <c r="B12" s="9" t="s">
        <v>137</v>
      </c>
      <c r="C12" s="10"/>
      <c r="D12" s="10"/>
      <c r="E12" s="10"/>
      <c r="F12" s="10"/>
      <c r="G12" s="10"/>
      <c r="H12" s="10"/>
      <c r="I12" s="10"/>
    </row>
    <row r="13" spans="1:9" x14ac:dyDescent="0.25">
      <c r="A13" s="10"/>
      <c r="B13" s="11" t="s">
        <v>134</v>
      </c>
      <c r="C13" s="10"/>
      <c r="D13" s="10"/>
      <c r="E13" s="10"/>
      <c r="F13" s="10"/>
      <c r="G13" s="10"/>
      <c r="H13" s="10"/>
      <c r="I13" s="10"/>
    </row>
    <row r="14" spans="1:9" x14ac:dyDescent="0.25">
      <c r="A14" s="10" t="s">
        <v>22</v>
      </c>
      <c r="B14" s="11" t="s">
        <v>135</v>
      </c>
      <c r="C14" s="10"/>
      <c r="D14" s="10"/>
      <c r="E14" s="10"/>
      <c r="F14" s="10"/>
      <c r="G14" s="10"/>
      <c r="H14" s="10"/>
      <c r="I14" s="10"/>
    </row>
    <row r="15" spans="1:9" x14ac:dyDescent="0.25">
      <c r="A15" s="10" t="s">
        <v>22</v>
      </c>
      <c r="B15" s="11" t="s">
        <v>136</v>
      </c>
      <c r="C15" s="10"/>
      <c r="D15" s="10"/>
      <c r="E15" s="10"/>
      <c r="F15" s="10"/>
      <c r="G15" s="10"/>
      <c r="H15" s="10"/>
      <c r="I15" s="10"/>
    </row>
    <row r="16" spans="1:9" x14ac:dyDescent="0.25">
      <c r="A16" s="10">
        <v>1</v>
      </c>
      <c r="B16" s="11" t="s">
        <v>138</v>
      </c>
      <c r="C16" s="10"/>
      <c r="D16" s="10"/>
      <c r="E16" s="10"/>
      <c r="F16" s="10"/>
      <c r="G16" s="10"/>
      <c r="H16" s="10"/>
      <c r="I16" s="10"/>
    </row>
    <row r="17" spans="1:9" ht="30" x14ac:dyDescent="0.25">
      <c r="A17" s="10">
        <v>2</v>
      </c>
      <c r="B17" s="11" t="s">
        <v>139</v>
      </c>
      <c r="C17" s="10"/>
      <c r="D17" s="10"/>
      <c r="E17" s="10"/>
      <c r="F17" s="10"/>
      <c r="G17" s="10"/>
      <c r="H17" s="10"/>
      <c r="I17" s="10"/>
    </row>
    <row r="18" spans="1:9" ht="30" x14ac:dyDescent="0.25">
      <c r="A18" s="10">
        <v>3</v>
      </c>
      <c r="B18" s="11" t="s">
        <v>140</v>
      </c>
      <c r="C18" s="10"/>
      <c r="D18" s="10"/>
      <c r="E18" s="10"/>
      <c r="F18" s="10"/>
      <c r="G18" s="10"/>
      <c r="H18" s="10"/>
      <c r="I18" s="10"/>
    </row>
    <row r="19" spans="1:9" x14ac:dyDescent="0.25">
      <c r="A19" s="10">
        <v>4</v>
      </c>
      <c r="B19" s="11" t="s">
        <v>141</v>
      </c>
      <c r="C19" s="10"/>
      <c r="D19" s="10"/>
      <c r="E19" s="10"/>
      <c r="F19" s="10"/>
      <c r="G19" s="10"/>
      <c r="H19" s="10"/>
      <c r="I19" s="10"/>
    </row>
    <row r="20" spans="1:9" ht="28.5" x14ac:dyDescent="0.25">
      <c r="A20" s="8" t="s">
        <v>70</v>
      </c>
      <c r="B20" s="9" t="s">
        <v>142</v>
      </c>
      <c r="C20" s="10"/>
      <c r="D20" s="10"/>
      <c r="E20" s="10"/>
      <c r="F20" s="10"/>
      <c r="G20" s="10"/>
      <c r="H20" s="10"/>
      <c r="I20" s="10"/>
    </row>
    <row r="21" spans="1:9" x14ac:dyDescent="0.25">
      <c r="A21" s="10"/>
      <c r="B21" s="11" t="s">
        <v>134</v>
      </c>
      <c r="C21" s="10"/>
      <c r="D21" s="10"/>
      <c r="E21" s="10"/>
      <c r="F21" s="10"/>
      <c r="G21" s="10"/>
      <c r="H21" s="10"/>
      <c r="I21" s="10"/>
    </row>
    <row r="22" spans="1:9" x14ac:dyDescent="0.25">
      <c r="A22" s="10" t="s">
        <v>22</v>
      </c>
      <c r="B22" s="11" t="s">
        <v>135</v>
      </c>
      <c r="C22" s="10"/>
      <c r="D22" s="10"/>
      <c r="E22" s="10"/>
      <c r="F22" s="10"/>
      <c r="G22" s="10"/>
      <c r="H22" s="10"/>
      <c r="I22" s="10"/>
    </row>
    <row r="23" spans="1:9" x14ac:dyDescent="0.25">
      <c r="A23" s="10" t="s">
        <v>22</v>
      </c>
      <c r="B23" s="11" t="s">
        <v>136</v>
      </c>
      <c r="C23" s="10"/>
      <c r="D23" s="10"/>
      <c r="E23" s="10"/>
      <c r="F23" s="10"/>
      <c r="G23" s="10"/>
      <c r="H23" s="10"/>
      <c r="I23" s="10"/>
    </row>
    <row r="24" spans="1:9" ht="28.5" x14ac:dyDescent="0.25">
      <c r="A24" s="8">
        <v>1</v>
      </c>
      <c r="B24" s="9" t="s">
        <v>143</v>
      </c>
      <c r="C24" s="10"/>
      <c r="D24" s="10"/>
      <c r="E24" s="10"/>
      <c r="F24" s="10"/>
      <c r="G24" s="10"/>
      <c r="H24" s="10"/>
      <c r="I24" s="10"/>
    </row>
    <row r="25" spans="1:9" x14ac:dyDescent="0.25">
      <c r="A25" s="10"/>
      <c r="B25" s="11" t="s">
        <v>134</v>
      </c>
      <c r="C25" s="10"/>
      <c r="D25" s="10"/>
      <c r="E25" s="10"/>
      <c r="F25" s="10"/>
      <c r="G25" s="10"/>
      <c r="H25" s="10"/>
      <c r="I25" s="10"/>
    </row>
    <row r="26" spans="1:9" x14ac:dyDescent="0.25">
      <c r="A26" s="10" t="s">
        <v>22</v>
      </c>
      <c r="B26" s="11" t="s">
        <v>135</v>
      </c>
      <c r="C26" s="10"/>
      <c r="D26" s="10"/>
      <c r="E26" s="10"/>
      <c r="F26" s="10"/>
      <c r="G26" s="10"/>
      <c r="H26" s="10"/>
      <c r="I26" s="10"/>
    </row>
    <row r="27" spans="1:9" x14ac:dyDescent="0.25">
      <c r="A27" s="10" t="s">
        <v>22</v>
      </c>
      <c r="B27" s="11" t="s">
        <v>136</v>
      </c>
      <c r="C27" s="10"/>
      <c r="D27" s="10"/>
      <c r="E27" s="10"/>
      <c r="F27" s="10"/>
      <c r="G27" s="10"/>
      <c r="H27" s="10"/>
      <c r="I27" s="10"/>
    </row>
    <row r="28" spans="1:9" x14ac:dyDescent="0.25">
      <c r="A28" s="10" t="s">
        <v>144</v>
      </c>
      <c r="B28" s="12" t="s">
        <v>145</v>
      </c>
      <c r="C28" s="10"/>
      <c r="D28" s="10"/>
      <c r="E28" s="10"/>
      <c r="F28" s="10"/>
      <c r="G28" s="10"/>
      <c r="H28" s="10"/>
      <c r="I28" s="10"/>
    </row>
    <row r="29" spans="1:9" x14ac:dyDescent="0.25">
      <c r="A29" s="10"/>
      <c r="B29" s="11" t="s">
        <v>134</v>
      </c>
      <c r="C29" s="10"/>
      <c r="D29" s="10"/>
      <c r="E29" s="10"/>
      <c r="F29" s="10"/>
      <c r="G29" s="10"/>
      <c r="H29" s="10"/>
      <c r="I29" s="10"/>
    </row>
    <row r="30" spans="1:9" x14ac:dyDescent="0.25">
      <c r="A30" s="10" t="s">
        <v>22</v>
      </c>
      <c r="B30" s="11" t="s">
        <v>135</v>
      </c>
      <c r="C30" s="10"/>
      <c r="D30" s="10"/>
      <c r="E30" s="10"/>
      <c r="F30" s="10"/>
      <c r="G30" s="10"/>
      <c r="H30" s="10"/>
      <c r="I30" s="10"/>
    </row>
    <row r="31" spans="1:9" x14ac:dyDescent="0.25">
      <c r="A31" s="10" t="s">
        <v>22</v>
      </c>
      <c r="B31" s="11" t="s">
        <v>136</v>
      </c>
      <c r="C31" s="10"/>
      <c r="D31" s="10"/>
      <c r="E31" s="10"/>
      <c r="F31" s="10"/>
      <c r="G31" s="10"/>
      <c r="H31" s="10"/>
      <c r="I31" s="10"/>
    </row>
    <row r="32" spans="1:9" x14ac:dyDescent="0.25">
      <c r="A32" s="10" t="s">
        <v>146</v>
      </c>
      <c r="B32" s="12" t="s">
        <v>147</v>
      </c>
      <c r="C32" s="10"/>
      <c r="D32" s="10"/>
      <c r="E32" s="10"/>
      <c r="F32" s="10"/>
      <c r="G32" s="10"/>
      <c r="H32" s="10"/>
      <c r="I32" s="10"/>
    </row>
    <row r="33" spans="1:9" x14ac:dyDescent="0.25">
      <c r="A33" s="10"/>
      <c r="B33" s="11" t="s">
        <v>148</v>
      </c>
      <c r="C33" s="10"/>
      <c r="D33" s="10"/>
      <c r="E33" s="10"/>
      <c r="F33" s="10"/>
      <c r="G33" s="10"/>
      <c r="H33" s="10"/>
      <c r="I33" s="10"/>
    </row>
    <row r="34" spans="1:9" x14ac:dyDescent="0.25">
      <c r="A34" s="10" t="s">
        <v>149</v>
      </c>
      <c r="B34" s="12" t="s">
        <v>150</v>
      </c>
      <c r="C34" s="10"/>
      <c r="D34" s="10"/>
      <c r="E34" s="10"/>
      <c r="F34" s="10"/>
      <c r="G34" s="10"/>
      <c r="H34" s="10"/>
      <c r="I34" s="10"/>
    </row>
    <row r="35" spans="1:9" x14ac:dyDescent="0.25">
      <c r="A35" s="8">
        <v>2</v>
      </c>
      <c r="B35" s="9" t="s">
        <v>151</v>
      </c>
      <c r="C35" s="10"/>
      <c r="D35" s="10"/>
      <c r="E35" s="10"/>
      <c r="F35" s="10"/>
      <c r="G35" s="10"/>
      <c r="H35" s="10"/>
      <c r="I35" s="10"/>
    </row>
    <row r="36" spans="1:9" x14ac:dyDescent="0.25">
      <c r="A36" s="10"/>
      <c r="B36" s="11" t="s">
        <v>134</v>
      </c>
      <c r="C36" s="10"/>
      <c r="D36" s="10"/>
      <c r="E36" s="10"/>
      <c r="F36" s="10"/>
      <c r="G36" s="10"/>
      <c r="H36" s="10"/>
      <c r="I36" s="10"/>
    </row>
    <row r="37" spans="1:9" x14ac:dyDescent="0.25">
      <c r="A37" s="10" t="s">
        <v>22</v>
      </c>
      <c r="B37" s="11" t="s">
        <v>135</v>
      </c>
      <c r="C37" s="10"/>
      <c r="D37" s="10"/>
      <c r="E37" s="10"/>
      <c r="F37" s="10"/>
      <c r="G37" s="10"/>
      <c r="H37" s="10"/>
      <c r="I37" s="10"/>
    </row>
    <row r="38" spans="1:9" x14ac:dyDescent="0.25">
      <c r="A38" s="10" t="s">
        <v>22</v>
      </c>
      <c r="B38" s="11" t="s">
        <v>136</v>
      </c>
      <c r="C38" s="10"/>
      <c r="D38" s="10"/>
      <c r="E38" s="10"/>
      <c r="F38" s="10"/>
      <c r="G38" s="10"/>
      <c r="H38" s="10"/>
      <c r="I38" s="10"/>
    </row>
    <row r="39" spans="1:9" x14ac:dyDescent="0.25">
      <c r="A39" s="10" t="s">
        <v>144</v>
      </c>
      <c r="B39" s="12" t="s">
        <v>152</v>
      </c>
      <c r="C39" s="10"/>
      <c r="D39" s="10"/>
      <c r="E39" s="10"/>
      <c r="F39" s="10"/>
      <c r="G39" s="10"/>
      <c r="H39" s="10"/>
      <c r="I39" s="10"/>
    </row>
    <row r="40" spans="1:9" x14ac:dyDescent="0.25">
      <c r="A40" s="10"/>
      <c r="B40" s="11" t="s">
        <v>134</v>
      </c>
      <c r="C40" s="10"/>
      <c r="D40" s="10"/>
      <c r="E40" s="10"/>
      <c r="F40" s="10"/>
      <c r="G40" s="10"/>
      <c r="H40" s="10"/>
      <c r="I40" s="10"/>
    </row>
    <row r="41" spans="1:9" x14ac:dyDescent="0.25">
      <c r="A41" s="10" t="s">
        <v>22</v>
      </c>
      <c r="B41" s="11" t="s">
        <v>135</v>
      </c>
      <c r="C41" s="10"/>
      <c r="D41" s="10"/>
      <c r="E41" s="10"/>
      <c r="F41" s="10"/>
      <c r="G41" s="10"/>
      <c r="H41" s="10"/>
      <c r="I41" s="10"/>
    </row>
    <row r="42" spans="1:9" x14ac:dyDescent="0.25">
      <c r="A42" s="10" t="s">
        <v>22</v>
      </c>
      <c r="B42" s="11" t="s">
        <v>136</v>
      </c>
      <c r="C42" s="10"/>
      <c r="D42" s="10"/>
      <c r="E42" s="10"/>
      <c r="F42" s="10"/>
      <c r="G42" s="10"/>
      <c r="H42" s="10"/>
      <c r="I42" s="10"/>
    </row>
    <row r="43" spans="1:9" x14ac:dyDescent="0.25">
      <c r="A43" s="10" t="s">
        <v>146</v>
      </c>
      <c r="B43" s="12" t="s">
        <v>153</v>
      </c>
      <c r="C43" s="10"/>
      <c r="D43" s="10"/>
      <c r="E43" s="10"/>
      <c r="F43" s="10"/>
      <c r="G43" s="10"/>
      <c r="H43" s="10"/>
      <c r="I43" s="10"/>
    </row>
    <row r="44" spans="1:9" x14ac:dyDescent="0.25">
      <c r="A44" s="10"/>
      <c r="B44" s="11" t="s">
        <v>154</v>
      </c>
      <c r="C44" s="10"/>
      <c r="D44" s="10"/>
      <c r="E44" s="10"/>
      <c r="F44" s="10"/>
      <c r="G44" s="10"/>
      <c r="H44" s="10"/>
      <c r="I44" s="10"/>
    </row>
    <row r="45" spans="1:9" x14ac:dyDescent="0.25">
      <c r="A45" s="10" t="s">
        <v>149</v>
      </c>
      <c r="B45" s="12" t="s">
        <v>150</v>
      </c>
      <c r="C45" s="10"/>
      <c r="D45" s="10"/>
      <c r="E45" s="10"/>
      <c r="F45" s="10"/>
      <c r="G45" s="10"/>
      <c r="H45" s="10"/>
      <c r="I45" s="10"/>
    </row>
    <row r="46" spans="1:9" ht="28.5" x14ac:dyDescent="0.25">
      <c r="A46" s="8" t="s">
        <v>73</v>
      </c>
      <c r="B46" s="9" t="s">
        <v>155</v>
      </c>
      <c r="C46" s="10"/>
      <c r="D46" s="10"/>
      <c r="E46" s="10"/>
      <c r="F46" s="10"/>
      <c r="G46" s="10"/>
      <c r="H46" s="10"/>
      <c r="I46" s="10"/>
    </row>
    <row r="47" spans="1:9" x14ac:dyDescent="0.25">
      <c r="A47" s="10">
        <v>1</v>
      </c>
      <c r="B47" s="11" t="s">
        <v>156</v>
      </c>
      <c r="C47" s="10"/>
      <c r="D47" s="10"/>
      <c r="E47" s="10"/>
      <c r="F47" s="10"/>
      <c r="G47" s="10"/>
      <c r="H47" s="10"/>
      <c r="I47" s="10"/>
    </row>
    <row r="48" spans="1:9" x14ac:dyDescent="0.25">
      <c r="A48" s="10">
        <v>2</v>
      </c>
      <c r="B48" s="11" t="s">
        <v>136</v>
      </c>
      <c r="C48" s="10"/>
      <c r="D48" s="10"/>
      <c r="E48" s="10"/>
      <c r="F48" s="10"/>
      <c r="G48" s="10"/>
      <c r="H48" s="10"/>
      <c r="I48" s="10"/>
    </row>
    <row r="49" spans="1:1" x14ac:dyDescent="0.25">
      <c r="A49" s="13" t="s">
        <v>157</v>
      </c>
    </row>
    <row r="50" spans="1:1" x14ac:dyDescent="0.25">
      <c r="A50" s="13" t="s">
        <v>158</v>
      </c>
    </row>
  </sheetData>
  <mergeCells count="9">
    <mergeCell ref="A1:I1"/>
    <mergeCell ref="A2:I2"/>
    <mergeCell ref="A3:I3"/>
    <mergeCell ref="H4:I4"/>
    <mergeCell ref="A5:A6"/>
    <mergeCell ref="B5:B6"/>
    <mergeCell ref="C5:E5"/>
    <mergeCell ref="F5:H5"/>
    <mergeCell ref="I5:I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0000"/>
  </sheetPr>
  <dimension ref="A1:L23"/>
  <sheetViews>
    <sheetView workbookViewId="0">
      <selection activeCell="L6" sqref="L6:L7"/>
    </sheetView>
  </sheetViews>
  <sheetFormatPr defaultRowHeight="15" x14ac:dyDescent="0.25"/>
  <cols>
    <col min="1" max="1" width="6.140625" customWidth="1"/>
    <col min="2" max="2" width="26.140625" customWidth="1"/>
  </cols>
  <sheetData>
    <row r="1" spans="1:12" ht="15.75" x14ac:dyDescent="0.25">
      <c r="L1" s="25" t="s">
        <v>680</v>
      </c>
    </row>
    <row r="2" spans="1:12" ht="15.75" x14ac:dyDescent="0.25">
      <c r="A2" s="222" t="s">
        <v>724</v>
      </c>
      <c r="B2" s="222"/>
      <c r="C2" s="222"/>
      <c r="D2" s="222"/>
      <c r="E2" s="222"/>
      <c r="F2" s="222"/>
      <c r="G2" s="222"/>
      <c r="H2" s="222"/>
      <c r="I2" s="222"/>
      <c r="J2" s="222"/>
      <c r="K2" s="222"/>
      <c r="L2" s="222"/>
    </row>
    <row r="3" spans="1:12" ht="15.75" x14ac:dyDescent="0.25">
      <c r="A3" s="222" t="s">
        <v>725</v>
      </c>
      <c r="B3" s="222"/>
      <c r="C3" s="222"/>
      <c r="D3" s="222"/>
      <c r="E3" s="222"/>
      <c r="F3" s="222"/>
      <c r="G3" s="222"/>
      <c r="H3" s="222"/>
      <c r="I3" s="222"/>
      <c r="J3" s="222"/>
      <c r="K3" s="222"/>
      <c r="L3" s="222"/>
    </row>
    <row r="4" spans="1:12" x14ac:dyDescent="0.25">
      <c r="A4" s="222" t="s">
        <v>512</v>
      </c>
      <c r="B4" s="226"/>
      <c r="C4" s="226"/>
      <c r="D4" s="226"/>
      <c r="E4" s="226"/>
      <c r="F4" s="226"/>
      <c r="G4" s="226"/>
      <c r="H4" s="226"/>
      <c r="I4" s="226"/>
      <c r="J4" s="226"/>
      <c r="K4" s="226"/>
      <c r="L4" s="226"/>
    </row>
    <row r="5" spans="1:12" ht="15.75" x14ac:dyDescent="0.25">
      <c r="L5" s="26" t="s">
        <v>56</v>
      </c>
    </row>
    <row r="6" spans="1:12" ht="15.75" x14ac:dyDescent="0.25">
      <c r="A6" s="223" t="s">
        <v>3</v>
      </c>
      <c r="B6" s="223" t="s">
        <v>522</v>
      </c>
      <c r="C6" s="223" t="s">
        <v>130</v>
      </c>
      <c r="D6" s="223"/>
      <c r="E6" s="223"/>
      <c r="F6" s="223" t="s">
        <v>726</v>
      </c>
      <c r="G6" s="223"/>
      <c r="H6" s="223"/>
      <c r="I6" s="223" t="s">
        <v>726</v>
      </c>
      <c r="J6" s="223"/>
      <c r="K6" s="223"/>
      <c r="L6" s="223" t="s">
        <v>651</v>
      </c>
    </row>
    <row r="7" spans="1:12" ht="63.75" customHeight="1" x14ac:dyDescent="0.25">
      <c r="A7" s="223"/>
      <c r="B7" s="223"/>
      <c r="C7" s="29" t="s">
        <v>130</v>
      </c>
      <c r="D7" s="29" t="s">
        <v>135</v>
      </c>
      <c r="E7" s="29" t="s">
        <v>693</v>
      </c>
      <c r="F7" s="29" t="s">
        <v>130</v>
      </c>
      <c r="G7" s="29" t="s">
        <v>135</v>
      </c>
      <c r="H7" s="29" t="s">
        <v>693</v>
      </c>
      <c r="I7" s="29" t="s">
        <v>130</v>
      </c>
      <c r="J7" s="29" t="s">
        <v>135</v>
      </c>
      <c r="K7" s="29" t="s">
        <v>693</v>
      </c>
      <c r="L7" s="223"/>
    </row>
    <row r="8" spans="1:12" ht="15.75" x14ac:dyDescent="0.25">
      <c r="A8" s="29" t="s">
        <v>15</v>
      </c>
      <c r="B8" s="29" t="s">
        <v>16</v>
      </c>
      <c r="C8" s="29" t="s">
        <v>540</v>
      </c>
      <c r="D8" s="29">
        <v>2</v>
      </c>
      <c r="E8" s="29">
        <v>3</v>
      </c>
      <c r="F8" s="29" t="s">
        <v>541</v>
      </c>
      <c r="G8" s="29">
        <v>5</v>
      </c>
      <c r="H8" s="29">
        <v>6</v>
      </c>
      <c r="I8" s="29" t="s">
        <v>722</v>
      </c>
      <c r="J8" s="29">
        <v>8</v>
      </c>
      <c r="K8" s="29">
        <v>9</v>
      </c>
      <c r="L8" s="29">
        <v>10</v>
      </c>
    </row>
    <row r="9" spans="1:12" ht="15.75" x14ac:dyDescent="0.25">
      <c r="A9" s="28"/>
      <c r="B9" s="30" t="s">
        <v>133</v>
      </c>
      <c r="C9" s="28"/>
      <c r="D9" s="28"/>
      <c r="E9" s="28"/>
      <c r="F9" s="28"/>
      <c r="G9" s="28"/>
      <c r="H9" s="28"/>
      <c r="I9" s="28"/>
      <c r="J9" s="28"/>
      <c r="K9" s="28"/>
      <c r="L9" s="28"/>
    </row>
    <row r="10" spans="1:12" ht="15.75" x14ac:dyDescent="0.25">
      <c r="A10" s="28">
        <v>1</v>
      </c>
      <c r="B10" s="31" t="s">
        <v>169</v>
      </c>
      <c r="C10" s="28"/>
      <c r="D10" s="28"/>
      <c r="E10" s="28"/>
      <c r="F10" s="28"/>
      <c r="G10" s="28"/>
      <c r="H10" s="28"/>
      <c r="I10" s="28"/>
      <c r="J10" s="28"/>
      <c r="K10" s="28"/>
      <c r="L10" s="28"/>
    </row>
    <row r="11" spans="1:12" ht="15.75" x14ac:dyDescent="0.25">
      <c r="A11" s="28">
        <v>2</v>
      </c>
      <c r="B11" s="31" t="s">
        <v>170</v>
      </c>
      <c r="C11" s="28"/>
      <c r="D11" s="28"/>
      <c r="E11" s="28"/>
      <c r="F11" s="28"/>
      <c r="G11" s="28"/>
      <c r="H11" s="28"/>
      <c r="I11" s="28"/>
      <c r="J11" s="28"/>
      <c r="K11" s="28"/>
      <c r="L11" s="28"/>
    </row>
    <row r="12" spans="1:12" ht="15.75" x14ac:dyDescent="0.25">
      <c r="A12" s="28">
        <v>3</v>
      </c>
      <c r="B12" s="31" t="s">
        <v>606</v>
      </c>
      <c r="C12" s="28"/>
      <c r="D12" s="28"/>
      <c r="E12" s="28"/>
      <c r="F12" s="28"/>
      <c r="G12" s="28"/>
      <c r="H12" s="28"/>
      <c r="I12" s="28"/>
      <c r="J12" s="28"/>
      <c r="K12" s="28"/>
      <c r="L12" s="28"/>
    </row>
    <row r="13" spans="1:12" ht="15.75" x14ac:dyDescent="0.25">
      <c r="A13" s="28">
        <v>4</v>
      </c>
      <c r="B13" s="31" t="s">
        <v>172</v>
      </c>
      <c r="C13" s="28"/>
      <c r="D13" s="28"/>
      <c r="E13" s="28"/>
      <c r="F13" s="28"/>
      <c r="G13" s="28"/>
      <c r="H13" s="28"/>
      <c r="I13" s="28"/>
      <c r="J13" s="28"/>
      <c r="K13" s="28"/>
      <c r="L13" s="28"/>
    </row>
    <row r="14" spans="1:12" ht="15.75" x14ac:dyDescent="0.25">
      <c r="A14" s="28">
        <v>5</v>
      </c>
      <c r="B14" s="31" t="s">
        <v>585</v>
      </c>
      <c r="C14" s="28"/>
      <c r="D14" s="28"/>
      <c r="E14" s="28"/>
      <c r="F14" s="28"/>
      <c r="G14" s="28"/>
      <c r="H14" s="28"/>
      <c r="I14" s="28"/>
      <c r="J14" s="28"/>
      <c r="K14" s="28"/>
      <c r="L14" s="28"/>
    </row>
    <row r="15" spans="1:12" ht="15.75" x14ac:dyDescent="0.25">
      <c r="A15" s="28">
        <v>6</v>
      </c>
      <c r="B15" s="31" t="s">
        <v>174</v>
      </c>
      <c r="C15" s="28"/>
      <c r="D15" s="28"/>
      <c r="E15" s="28"/>
      <c r="F15" s="28"/>
      <c r="G15" s="28"/>
      <c r="H15" s="28"/>
      <c r="I15" s="28"/>
      <c r="J15" s="28"/>
      <c r="K15" s="28"/>
      <c r="L15" s="28"/>
    </row>
    <row r="16" spans="1:12" ht="15.75" x14ac:dyDescent="0.25">
      <c r="A16" s="28">
        <v>7</v>
      </c>
      <c r="B16" s="31" t="s">
        <v>175</v>
      </c>
      <c r="C16" s="28"/>
      <c r="D16" s="28"/>
      <c r="E16" s="28"/>
      <c r="F16" s="28"/>
      <c r="G16" s="28"/>
      <c r="H16" s="28"/>
      <c r="I16" s="28"/>
      <c r="J16" s="28"/>
      <c r="K16" s="28"/>
      <c r="L16" s="28"/>
    </row>
    <row r="17" spans="1:12" ht="15.75" x14ac:dyDescent="0.25">
      <c r="A17" s="28">
        <v>8</v>
      </c>
      <c r="B17" s="31" t="s">
        <v>608</v>
      </c>
      <c r="C17" s="28"/>
      <c r="D17" s="28"/>
      <c r="E17" s="28"/>
      <c r="F17" s="28"/>
      <c r="G17" s="28"/>
      <c r="H17" s="28"/>
      <c r="I17" s="28"/>
      <c r="J17" s="28"/>
      <c r="K17" s="28"/>
      <c r="L17" s="28"/>
    </row>
    <row r="18" spans="1:12" ht="15.75" x14ac:dyDescent="0.25">
      <c r="A18" s="28">
        <v>9</v>
      </c>
      <c r="B18" s="31" t="s">
        <v>177</v>
      </c>
      <c r="C18" s="28"/>
      <c r="D18" s="28"/>
      <c r="E18" s="28"/>
      <c r="F18" s="28"/>
      <c r="G18" s="28"/>
      <c r="H18" s="28"/>
      <c r="I18" s="28"/>
      <c r="J18" s="28"/>
      <c r="K18" s="28"/>
      <c r="L18" s="28"/>
    </row>
    <row r="19" spans="1:12" ht="15.75" x14ac:dyDescent="0.25">
      <c r="A19" s="28">
        <v>10</v>
      </c>
      <c r="B19" s="31"/>
      <c r="C19" s="28"/>
      <c r="D19" s="28"/>
      <c r="E19" s="28"/>
      <c r="F19" s="28"/>
      <c r="G19" s="28"/>
      <c r="H19" s="28"/>
      <c r="I19" s="28" t="s">
        <v>727</v>
      </c>
      <c r="J19" s="28"/>
      <c r="K19" s="28"/>
      <c r="L19" s="28"/>
    </row>
    <row r="20" spans="1:12" ht="15.75" x14ac:dyDescent="0.25">
      <c r="A20" s="28">
        <v>11</v>
      </c>
      <c r="B20" s="31"/>
      <c r="C20" s="28"/>
      <c r="D20" s="28"/>
      <c r="E20" s="28"/>
      <c r="F20" s="28"/>
      <c r="G20" s="28"/>
      <c r="H20" s="28"/>
      <c r="I20" s="28"/>
      <c r="J20" s="28"/>
      <c r="K20" s="28"/>
      <c r="L20" s="28"/>
    </row>
    <row r="21" spans="1:12" ht="15.75" x14ac:dyDescent="0.25">
      <c r="A21" s="28">
        <v>12</v>
      </c>
      <c r="B21" s="31"/>
      <c r="C21" s="28"/>
      <c r="D21" s="28"/>
      <c r="E21" s="28"/>
      <c r="F21" s="28"/>
      <c r="G21" s="28"/>
      <c r="H21" s="28"/>
      <c r="I21" s="28"/>
      <c r="J21" s="28"/>
      <c r="K21" s="28"/>
      <c r="L21" s="28"/>
    </row>
    <row r="22" spans="1:12" ht="39.75" customHeight="1" x14ac:dyDescent="0.25">
      <c r="A22" s="227" t="s">
        <v>728</v>
      </c>
      <c r="B22" s="227"/>
      <c r="C22" s="227"/>
      <c r="D22" s="227"/>
      <c r="E22" s="227"/>
      <c r="F22" s="227"/>
      <c r="G22" s="227"/>
      <c r="H22" s="227"/>
      <c r="I22" s="227"/>
      <c r="J22" s="227"/>
      <c r="K22" s="227"/>
      <c r="L22" s="227"/>
    </row>
    <row r="23" spans="1:12" ht="15.75" x14ac:dyDescent="0.25">
      <c r="A23" s="35"/>
    </row>
  </sheetData>
  <mergeCells count="10">
    <mergeCell ref="A2:L2"/>
    <mergeCell ref="A3:L3"/>
    <mergeCell ref="A4:L4"/>
    <mergeCell ref="A22:L22"/>
    <mergeCell ref="A6:A7"/>
    <mergeCell ref="B6:B7"/>
    <mergeCell ref="C6:E6"/>
    <mergeCell ref="F6:H6"/>
    <mergeCell ref="I6:K6"/>
    <mergeCell ref="L6:L7"/>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0000"/>
  </sheetPr>
  <dimension ref="A1:M20"/>
  <sheetViews>
    <sheetView workbookViewId="0">
      <selection activeCell="L6" sqref="L6:L7"/>
    </sheetView>
  </sheetViews>
  <sheetFormatPr defaultRowHeight="15" x14ac:dyDescent="0.25"/>
  <cols>
    <col min="1" max="1" width="6.140625" customWidth="1"/>
    <col min="2" max="2" width="14.7109375" customWidth="1"/>
    <col min="3" max="13" width="10.28515625" customWidth="1"/>
  </cols>
  <sheetData>
    <row r="1" spans="1:13" ht="15.75" x14ac:dyDescent="0.25">
      <c r="M1" s="25" t="s">
        <v>681</v>
      </c>
    </row>
    <row r="2" spans="1:13" ht="24" customHeight="1" x14ac:dyDescent="0.25">
      <c r="A2" s="222" t="s">
        <v>729</v>
      </c>
      <c r="B2" s="222"/>
      <c r="C2" s="222"/>
      <c r="D2" s="222"/>
      <c r="E2" s="222"/>
      <c r="F2" s="222"/>
      <c r="G2" s="222"/>
      <c r="H2" s="222"/>
      <c r="I2" s="222"/>
      <c r="J2" s="222"/>
      <c r="K2" s="222"/>
      <c r="L2" s="222"/>
      <c r="M2" s="222"/>
    </row>
    <row r="3" spans="1:13" ht="15.75" x14ac:dyDescent="0.25">
      <c r="A3" s="179" t="s">
        <v>126</v>
      </c>
      <c r="B3" s="179"/>
      <c r="C3" s="179"/>
      <c r="D3" s="179"/>
      <c r="E3" s="179"/>
      <c r="F3" s="179"/>
      <c r="G3" s="179"/>
      <c r="H3" s="179"/>
      <c r="I3" s="179"/>
      <c r="J3" s="179"/>
      <c r="K3" s="179"/>
      <c r="L3" s="179"/>
      <c r="M3" s="179"/>
    </row>
    <row r="4" spans="1:13" ht="15.75" x14ac:dyDescent="0.25">
      <c r="M4" s="26" t="s">
        <v>56</v>
      </c>
    </row>
    <row r="5" spans="1:13" ht="15.75" x14ac:dyDescent="0.25">
      <c r="A5" s="223" t="s">
        <v>3</v>
      </c>
      <c r="B5" s="223" t="s">
        <v>613</v>
      </c>
      <c r="C5" s="223" t="s">
        <v>730</v>
      </c>
      <c r="D5" s="223" t="s">
        <v>357</v>
      </c>
      <c r="E5" s="223"/>
      <c r="F5" s="223"/>
      <c r="G5" s="223"/>
      <c r="H5" s="223" t="s">
        <v>731</v>
      </c>
      <c r="I5" s="223" t="s">
        <v>732</v>
      </c>
      <c r="J5" s="223"/>
      <c r="K5" s="223"/>
      <c r="L5" s="223"/>
      <c r="M5" s="223" t="s">
        <v>733</v>
      </c>
    </row>
    <row r="6" spans="1:13" ht="47.25" customHeight="1" x14ac:dyDescent="0.25">
      <c r="A6" s="223"/>
      <c r="B6" s="223"/>
      <c r="C6" s="223"/>
      <c r="D6" s="223" t="s">
        <v>617</v>
      </c>
      <c r="E6" s="223"/>
      <c r="F6" s="223" t="s">
        <v>618</v>
      </c>
      <c r="G6" s="223" t="s">
        <v>619</v>
      </c>
      <c r="H6" s="223"/>
      <c r="I6" s="223" t="s">
        <v>617</v>
      </c>
      <c r="J6" s="223"/>
      <c r="K6" s="223" t="s">
        <v>618</v>
      </c>
      <c r="L6" s="223" t="s">
        <v>619</v>
      </c>
      <c r="M6" s="223"/>
    </row>
    <row r="7" spans="1:13" ht="78.75" x14ac:dyDescent="0.25">
      <c r="A7" s="223"/>
      <c r="B7" s="223"/>
      <c r="C7" s="223"/>
      <c r="D7" s="29" t="s">
        <v>130</v>
      </c>
      <c r="E7" s="29" t="s">
        <v>620</v>
      </c>
      <c r="F7" s="223"/>
      <c r="G7" s="223"/>
      <c r="H7" s="223"/>
      <c r="I7" s="29" t="s">
        <v>130</v>
      </c>
      <c r="J7" s="29" t="s">
        <v>734</v>
      </c>
      <c r="K7" s="223"/>
      <c r="L7" s="223"/>
      <c r="M7" s="223"/>
    </row>
    <row r="8" spans="1:13" ht="15.75" x14ac:dyDescent="0.25">
      <c r="A8" s="29" t="s">
        <v>15</v>
      </c>
      <c r="B8" s="29" t="s">
        <v>16</v>
      </c>
      <c r="C8" s="29">
        <v>1</v>
      </c>
      <c r="D8" s="29">
        <v>2</v>
      </c>
      <c r="E8" s="29">
        <v>3</v>
      </c>
      <c r="F8" s="29">
        <v>4</v>
      </c>
      <c r="G8" s="29" t="s">
        <v>735</v>
      </c>
      <c r="H8" s="29" t="s">
        <v>736</v>
      </c>
      <c r="I8" s="29">
        <v>7</v>
      </c>
      <c r="J8" s="29">
        <v>8</v>
      </c>
      <c r="K8" s="29">
        <v>9</v>
      </c>
      <c r="L8" s="29" t="s">
        <v>737</v>
      </c>
      <c r="M8" s="29" t="s">
        <v>738</v>
      </c>
    </row>
    <row r="9" spans="1:13" ht="15.75" x14ac:dyDescent="0.25">
      <c r="A9" s="28">
        <v>1</v>
      </c>
      <c r="B9" s="31" t="s">
        <v>624</v>
      </c>
      <c r="C9" s="41"/>
      <c r="D9" s="41"/>
      <c r="E9" s="41"/>
      <c r="F9" s="41"/>
      <c r="G9" s="41"/>
      <c r="H9" s="41"/>
      <c r="I9" s="41"/>
      <c r="J9" s="41"/>
      <c r="K9" s="41"/>
      <c r="L9" s="41"/>
      <c r="M9" s="41"/>
    </row>
    <row r="10" spans="1:13" ht="15.75" x14ac:dyDescent="0.25">
      <c r="A10" s="28">
        <v>2</v>
      </c>
      <c r="B10" s="31" t="s">
        <v>625</v>
      </c>
      <c r="C10" s="41"/>
      <c r="D10" s="41"/>
      <c r="E10" s="41"/>
      <c r="F10" s="41"/>
      <c r="G10" s="41"/>
      <c r="H10" s="41"/>
      <c r="I10" s="41"/>
      <c r="J10" s="41"/>
      <c r="K10" s="41"/>
      <c r="L10" s="41"/>
      <c r="M10" s="41"/>
    </row>
    <row r="11" spans="1:13" ht="15.75" x14ac:dyDescent="0.25">
      <c r="A11" s="28">
        <v>3</v>
      </c>
      <c r="B11" s="31" t="s">
        <v>626</v>
      </c>
      <c r="C11" s="41"/>
      <c r="D11" s="41"/>
      <c r="E11" s="41"/>
      <c r="F11" s="41"/>
      <c r="G11" s="41"/>
      <c r="H11" s="41"/>
      <c r="I11" s="41"/>
      <c r="J11" s="41"/>
      <c r="K11" s="41"/>
      <c r="L11" s="41"/>
      <c r="M11" s="41"/>
    </row>
    <row r="12" spans="1:13" ht="15.75" x14ac:dyDescent="0.25">
      <c r="A12" s="28">
        <v>4</v>
      </c>
      <c r="B12" s="31" t="s">
        <v>532</v>
      </c>
      <c r="C12" s="41"/>
      <c r="D12" s="41"/>
      <c r="E12" s="41"/>
      <c r="F12" s="41"/>
      <c r="G12" s="41"/>
      <c r="H12" s="41"/>
      <c r="I12" s="41"/>
      <c r="J12" s="41"/>
      <c r="K12" s="41"/>
      <c r="L12" s="41"/>
      <c r="M12" s="41"/>
    </row>
    <row r="13" spans="1:13" ht="15.75" x14ac:dyDescent="0.25">
      <c r="A13" s="28">
        <v>5</v>
      </c>
      <c r="B13" s="37"/>
      <c r="C13" s="41"/>
      <c r="D13" s="41"/>
      <c r="E13" s="41"/>
      <c r="F13" s="41"/>
      <c r="G13" s="41"/>
      <c r="H13" s="41"/>
      <c r="I13" s="41"/>
      <c r="J13" s="41"/>
      <c r="K13" s="41"/>
      <c r="L13" s="41"/>
      <c r="M13" s="41"/>
    </row>
    <row r="14" spans="1:13" ht="15.75" x14ac:dyDescent="0.25">
      <c r="A14" s="28">
        <v>6</v>
      </c>
      <c r="B14" s="37"/>
      <c r="C14" s="41"/>
      <c r="D14" s="41"/>
      <c r="E14" s="41"/>
      <c r="F14" s="41"/>
      <c r="G14" s="41"/>
      <c r="H14" s="41"/>
      <c r="I14" s="41"/>
      <c r="J14" s="41"/>
      <c r="K14" s="41"/>
      <c r="L14" s="41"/>
      <c r="M14" s="41"/>
    </row>
    <row r="15" spans="1:13" ht="15.75" x14ac:dyDescent="0.25">
      <c r="A15" s="28">
        <v>7</v>
      </c>
      <c r="B15" s="37"/>
      <c r="C15" s="41"/>
      <c r="D15" s="41"/>
      <c r="E15" s="41"/>
      <c r="F15" s="41"/>
      <c r="G15" s="41"/>
      <c r="H15" s="41"/>
      <c r="I15" s="41"/>
      <c r="J15" s="41"/>
      <c r="K15" s="41"/>
      <c r="L15" s="41"/>
      <c r="M15" s="41"/>
    </row>
    <row r="16" spans="1:13" ht="15.75" x14ac:dyDescent="0.25">
      <c r="A16" s="28">
        <v>8</v>
      </c>
      <c r="B16" s="37"/>
      <c r="C16" s="41"/>
      <c r="D16" s="41"/>
      <c r="E16" s="41"/>
      <c r="F16" s="41"/>
      <c r="G16" s="41"/>
      <c r="H16" s="41"/>
      <c r="I16" s="41"/>
      <c r="J16" s="41"/>
      <c r="K16" s="41"/>
      <c r="L16" s="41"/>
      <c r="M16" s="41"/>
    </row>
    <row r="17" spans="1:13" ht="15.75" x14ac:dyDescent="0.25">
      <c r="A17" s="28">
        <v>9</v>
      </c>
      <c r="B17" s="37"/>
      <c r="C17" s="41"/>
      <c r="D17" s="41"/>
      <c r="E17" s="41"/>
      <c r="F17" s="41"/>
      <c r="G17" s="41"/>
      <c r="H17" s="41"/>
      <c r="I17" s="41"/>
      <c r="J17" s="41"/>
      <c r="K17" s="41"/>
      <c r="L17" s="41"/>
      <c r="M17" s="41"/>
    </row>
    <row r="18" spans="1:13" ht="15.75" x14ac:dyDescent="0.25">
      <c r="A18" s="28">
        <v>10</v>
      </c>
      <c r="B18" s="37"/>
      <c r="C18" s="41"/>
      <c r="D18" s="41"/>
      <c r="E18" s="41"/>
      <c r="F18" s="41"/>
      <c r="G18" s="41"/>
      <c r="H18" s="41"/>
      <c r="I18" s="41"/>
      <c r="J18" s="41"/>
      <c r="K18" s="41"/>
      <c r="L18" s="41"/>
      <c r="M18" s="41"/>
    </row>
    <row r="19" spans="1:13" ht="15.75" x14ac:dyDescent="0.25">
      <c r="A19" s="28">
        <v>11</v>
      </c>
      <c r="B19" s="37"/>
      <c r="C19" s="41"/>
      <c r="D19" s="41"/>
      <c r="E19" s="41"/>
      <c r="F19" s="41"/>
      <c r="G19" s="41"/>
      <c r="H19" s="41"/>
      <c r="I19" s="41"/>
      <c r="J19" s="41"/>
      <c r="K19" s="41"/>
      <c r="L19" s="41"/>
      <c r="M19" s="41"/>
    </row>
    <row r="20" spans="1:13" ht="15.75" x14ac:dyDescent="0.25">
      <c r="A20" s="28">
        <v>15</v>
      </c>
      <c r="B20" s="37"/>
      <c r="C20" s="41"/>
      <c r="D20" s="41"/>
      <c r="E20" s="41"/>
      <c r="F20" s="41"/>
      <c r="G20" s="41"/>
      <c r="H20" s="41"/>
      <c r="I20" s="41"/>
      <c r="J20" s="41"/>
      <c r="K20" s="41"/>
      <c r="L20" s="41"/>
      <c r="M20" s="41"/>
    </row>
  </sheetData>
  <mergeCells count="15">
    <mergeCell ref="A2:M2"/>
    <mergeCell ref="A3:M3"/>
    <mergeCell ref="M5:M7"/>
    <mergeCell ref="D6:E6"/>
    <mergeCell ref="F6:F7"/>
    <mergeCell ref="G6:G7"/>
    <mergeCell ref="I6:J6"/>
    <mergeCell ref="K6:K7"/>
    <mergeCell ref="L6:L7"/>
    <mergeCell ref="A5:A7"/>
    <mergeCell ref="B5:B7"/>
    <mergeCell ref="C5:C7"/>
    <mergeCell ref="D5:G5"/>
    <mergeCell ref="H5:H7"/>
    <mergeCell ref="I5:L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FF0000"/>
  </sheetPr>
  <dimension ref="A1:E20"/>
  <sheetViews>
    <sheetView workbookViewId="0">
      <selection activeCell="L12" sqref="L12"/>
    </sheetView>
  </sheetViews>
  <sheetFormatPr defaultRowHeight="15" x14ac:dyDescent="0.25"/>
  <cols>
    <col min="1" max="1" width="5.85546875" customWidth="1"/>
    <col min="2" max="2" width="39.7109375" customWidth="1"/>
    <col min="3" max="5" width="12.28515625" customWidth="1"/>
  </cols>
  <sheetData>
    <row r="1" spans="1:5" ht="15.75" x14ac:dyDescent="0.25">
      <c r="E1" s="25" t="s">
        <v>683</v>
      </c>
    </row>
    <row r="2" spans="1:5" ht="15.75" x14ac:dyDescent="0.25">
      <c r="A2" s="222" t="s">
        <v>744</v>
      </c>
      <c r="B2" s="222"/>
      <c r="C2" s="222"/>
      <c r="D2" s="222"/>
      <c r="E2" s="222"/>
    </row>
    <row r="3" spans="1:5" ht="15.75" x14ac:dyDescent="0.25">
      <c r="A3" s="222" t="s">
        <v>629</v>
      </c>
      <c r="B3" s="222"/>
      <c r="C3" s="222"/>
      <c r="D3" s="222"/>
      <c r="E3" s="222"/>
    </row>
    <row r="4" spans="1:5" ht="15.75" x14ac:dyDescent="0.25">
      <c r="A4" s="222" t="s">
        <v>126</v>
      </c>
      <c r="B4" s="222"/>
      <c r="C4" s="222"/>
      <c r="D4" s="222"/>
      <c r="E4" s="222"/>
    </row>
    <row r="5" spans="1:5" ht="15.75" x14ac:dyDescent="0.25">
      <c r="E5" s="26" t="s">
        <v>56</v>
      </c>
    </row>
    <row r="6" spans="1:5" ht="48" customHeight="1" x14ac:dyDescent="0.25">
      <c r="A6" s="29" t="s">
        <v>3</v>
      </c>
      <c r="B6" s="29" t="s">
        <v>4</v>
      </c>
      <c r="C6" s="29" t="s">
        <v>615</v>
      </c>
      <c r="D6" s="29" t="s">
        <v>357</v>
      </c>
      <c r="E6" s="29" t="s">
        <v>374</v>
      </c>
    </row>
    <row r="7" spans="1:5" ht="15.75" x14ac:dyDescent="0.25">
      <c r="A7" s="28" t="s">
        <v>15</v>
      </c>
      <c r="B7" s="28" t="s">
        <v>16</v>
      </c>
      <c r="C7" s="28">
        <v>1</v>
      </c>
      <c r="D7" s="28">
        <v>2</v>
      </c>
      <c r="E7" s="28" t="s">
        <v>269</v>
      </c>
    </row>
    <row r="8" spans="1:5" ht="15.75" x14ac:dyDescent="0.25">
      <c r="A8" s="29"/>
      <c r="B8" s="30" t="s">
        <v>133</v>
      </c>
      <c r="C8" s="28"/>
      <c r="D8" s="28"/>
      <c r="E8" s="28"/>
    </row>
    <row r="9" spans="1:5" ht="21.75" customHeight="1" x14ac:dyDescent="0.25">
      <c r="A9" s="28">
        <v>1</v>
      </c>
      <c r="B9" s="31" t="s">
        <v>630</v>
      </c>
      <c r="C9" s="28"/>
      <c r="D9" s="28"/>
      <c r="E9" s="28"/>
    </row>
    <row r="10" spans="1:5" ht="21.75" customHeight="1" x14ac:dyDescent="0.25">
      <c r="A10" s="28" t="s">
        <v>22</v>
      </c>
      <c r="B10" s="32" t="s">
        <v>631</v>
      </c>
      <c r="C10" s="28"/>
      <c r="D10" s="28"/>
      <c r="E10" s="28"/>
    </row>
    <row r="11" spans="1:5" ht="21.75" customHeight="1" x14ac:dyDescent="0.25">
      <c r="A11" s="28" t="s">
        <v>22</v>
      </c>
      <c r="B11" s="32" t="s">
        <v>632</v>
      </c>
      <c r="C11" s="28"/>
      <c r="D11" s="28"/>
      <c r="E11" s="28"/>
    </row>
    <row r="12" spans="1:5" ht="21.75" customHeight="1" x14ac:dyDescent="0.25">
      <c r="A12" s="28">
        <v>2</v>
      </c>
      <c r="B12" s="31" t="s">
        <v>633</v>
      </c>
      <c r="C12" s="28"/>
      <c r="D12" s="28"/>
      <c r="E12" s="28"/>
    </row>
    <row r="13" spans="1:5" ht="21.75" customHeight="1" x14ac:dyDescent="0.25">
      <c r="A13" s="28">
        <v>3</v>
      </c>
      <c r="B13" s="31" t="s">
        <v>634</v>
      </c>
      <c r="C13" s="28"/>
      <c r="D13" s="28"/>
      <c r="E13" s="28"/>
    </row>
    <row r="14" spans="1:5" ht="21.75" customHeight="1" x14ac:dyDescent="0.25">
      <c r="A14" s="28">
        <v>4</v>
      </c>
      <c r="B14" s="31" t="s">
        <v>635</v>
      </c>
      <c r="C14" s="28"/>
      <c r="D14" s="28"/>
      <c r="E14" s="28"/>
    </row>
    <row r="15" spans="1:5" ht="21.75" customHeight="1" x14ac:dyDescent="0.25">
      <c r="A15" s="28">
        <v>5</v>
      </c>
      <c r="B15" s="31" t="s">
        <v>636</v>
      </c>
      <c r="C15" s="28"/>
      <c r="D15" s="28"/>
      <c r="E15" s="28"/>
    </row>
    <row r="16" spans="1:5" ht="21.75" customHeight="1" x14ac:dyDescent="0.25">
      <c r="A16" s="28">
        <v>6</v>
      </c>
      <c r="B16" s="31" t="s">
        <v>637</v>
      </c>
      <c r="C16" s="28"/>
      <c r="D16" s="28"/>
      <c r="E16" s="28"/>
    </row>
    <row r="17" spans="1:5" ht="21.75" customHeight="1" x14ac:dyDescent="0.25">
      <c r="A17" s="28">
        <v>7</v>
      </c>
      <c r="B17" s="31" t="s">
        <v>638</v>
      </c>
      <c r="C17" s="28"/>
      <c r="D17" s="28"/>
      <c r="E17" s="28"/>
    </row>
    <row r="18" spans="1:5" ht="21.75" customHeight="1" x14ac:dyDescent="0.25">
      <c r="A18" s="28">
        <v>8</v>
      </c>
      <c r="B18" s="31"/>
      <c r="C18" s="28"/>
      <c r="D18" s="28"/>
      <c r="E18" s="28"/>
    </row>
    <row r="19" spans="1:5" ht="21.75" customHeight="1" x14ac:dyDescent="0.25">
      <c r="A19" s="28">
        <v>9</v>
      </c>
      <c r="B19" s="31"/>
      <c r="C19" s="28"/>
      <c r="D19" s="28"/>
      <c r="E19" s="28"/>
    </row>
    <row r="20" spans="1:5" ht="21.75" customHeight="1" x14ac:dyDescent="0.25">
      <c r="A20" s="28">
        <v>10</v>
      </c>
      <c r="B20" s="31"/>
      <c r="C20" s="28"/>
      <c r="D20" s="28"/>
      <c r="E20" s="28"/>
    </row>
  </sheetData>
  <mergeCells count="3">
    <mergeCell ref="A2:E2"/>
    <mergeCell ref="A3:E3"/>
    <mergeCell ref="A4:E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Y40"/>
  <sheetViews>
    <sheetView topLeftCell="A18" workbookViewId="0">
      <selection activeCell="I26" sqref="I26"/>
    </sheetView>
  </sheetViews>
  <sheetFormatPr defaultColWidth="8.85546875" defaultRowHeight="15.75" x14ac:dyDescent="0.25"/>
  <cols>
    <col min="1" max="1" width="6.42578125" style="136" customWidth="1"/>
    <col min="2" max="2" width="61.42578125" style="105" customWidth="1"/>
    <col min="3" max="3" width="15.42578125" style="105" hidden="1" customWidth="1"/>
    <col min="4" max="4" width="10.85546875" style="105" hidden="1" customWidth="1"/>
    <col min="5" max="5" width="7.85546875" style="105" hidden="1" customWidth="1"/>
    <col min="6" max="6" width="14.42578125" style="105" customWidth="1"/>
    <col min="7" max="7" width="14.7109375" style="105" customWidth="1"/>
    <col min="8" max="8" width="15.140625" style="105" customWidth="1"/>
    <col min="9" max="9" width="13.5703125" style="105" customWidth="1"/>
    <col min="10" max="10" width="11" style="114" hidden="1" customWidth="1"/>
    <col min="11" max="11" width="13" style="105" hidden="1" customWidth="1"/>
    <col min="12" max="12" width="13" style="114" hidden="1" customWidth="1"/>
    <col min="13" max="13" width="11.42578125" style="105" hidden="1" customWidth="1"/>
    <col min="14" max="14" width="12.28515625" style="105" customWidth="1"/>
    <col min="15" max="15" width="12.140625" style="105" customWidth="1"/>
    <col min="16" max="16" width="10" style="105" hidden="1" customWidth="1"/>
    <col min="17" max="17" width="8.7109375" style="105" hidden="1" customWidth="1"/>
    <col min="18" max="18" width="12" style="105" customWidth="1"/>
    <col min="19" max="19" width="12.42578125" style="105" customWidth="1"/>
    <col min="20" max="20" width="11.5703125" style="105" customWidth="1"/>
    <col min="21" max="21" width="11.85546875" style="105" customWidth="1"/>
    <col min="22" max="22" width="26" style="137" hidden="1" customWidth="1"/>
    <col min="23" max="23" width="12.28515625" style="105" bestFit="1" customWidth="1"/>
    <col min="24" max="24" width="13.5703125" style="105" bestFit="1" customWidth="1"/>
    <col min="25" max="25" width="13.7109375" style="105" bestFit="1" customWidth="1"/>
    <col min="26" max="26" width="9.28515625" style="105" bestFit="1" customWidth="1"/>
    <col min="27" max="28" width="9.140625" style="105" bestFit="1" customWidth="1"/>
    <col min="29" max="34" width="8.85546875" style="105"/>
    <col min="35" max="36" width="9.140625" style="105" bestFit="1" customWidth="1"/>
    <col min="37" max="256" width="8.85546875" style="105"/>
    <col min="257" max="257" width="6.42578125" style="105" customWidth="1"/>
    <col min="258" max="258" width="61.42578125" style="105" customWidth="1"/>
    <col min="259" max="261" width="0" style="105" hidden="1" customWidth="1"/>
    <col min="262" max="262" width="14.42578125" style="105" customWidth="1"/>
    <col min="263" max="263" width="14.7109375" style="105" customWidth="1"/>
    <col min="264" max="264" width="15.140625" style="105" customWidth="1"/>
    <col min="265" max="265" width="13.5703125" style="105" customWidth="1"/>
    <col min="266" max="269" width="0" style="105" hidden="1" customWidth="1"/>
    <col min="270" max="270" width="12.28515625" style="105" customWidth="1"/>
    <col min="271" max="271" width="12.140625" style="105" customWidth="1"/>
    <col min="272" max="273" width="0" style="105" hidden="1" customWidth="1"/>
    <col min="274" max="274" width="12" style="105" customWidth="1"/>
    <col min="275" max="275" width="12.42578125" style="105" customWidth="1"/>
    <col min="276" max="276" width="11.5703125" style="105" customWidth="1"/>
    <col min="277" max="277" width="11.85546875" style="105" customWidth="1"/>
    <col min="278" max="278" width="0" style="105" hidden="1" customWidth="1"/>
    <col min="279" max="279" width="12.28515625" style="105" bestFit="1" customWidth="1"/>
    <col min="280" max="280" width="13.5703125" style="105" bestFit="1" customWidth="1"/>
    <col min="281" max="281" width="13.7109375" style="105" bestFit="1" customWidth="1"/>
    <col min="282" max="282" width="9.28515625" style="105" bestFit="1" customWidth="1"/>
    <col min="283" max="284" width="9.140625" style="105" bestFit="1" customWidth="1"/>
    <col min="285" max="290" width="8.85546875" style="105"/>
    <col min="291" max="292" width="9.140625" style="105" bestFit="1" customWidth="1"/>
    <col min="293" max="512" width="8.85546875" style="105"/>
    <col min="513" max="513" width="6.42578125" style="105" customWidth="1"/>
    <col min="514" max="514" width="61.42578125" style="105" customWidth="1"/>
    <col min="515" max="517" width="0" style="105" hidden="1" customWidth="1"/>
    <col min="518" max="518" width="14.42578125" style="105" customWidth="1"/>
    <col min="519" max="519" width="14.7109375" style="105" customWidth="1"/>
    <col min="520" max="520" width="15.140625" style="105" customWidth="1"/>
    <col min="521" max="521" width="13.5703125" style="105" customWidth="1"/>
    <col min="522" max="525" width="0" style="105" hidden="1" customWidth="1"/>
    <col min="526" max="526" width="12.28515625" style="105" customWidth="1"/>
    <col min="527" max="527" width="12.140625" style="105" customWidth="1"/>
    <col min="528" max="529" width="0" style="105" hidden="1" customWidth="1"/>
    <col min="530" max="530" width="12" style="105" customWidth="1"/>
    <col min="531" max="531" width="12.42578125" style="105" customWidth="1"/>
    <col min="532" max="532" width="11.5703125" style="105" customWidth="1"/>
    <col min="533" max="533" width="11.85546875" style="105" customWidth="1"/>
    <col min="534" max="534" width="0" style="105" hidden="1" customWidth="1"/>
    <col min="535" max="535" width="12.28515625" style="105" bestFit="1" customWidth="1"/>
    <col min="536" max="536" width="13.5703125" style="105" bestFit="1" customWidth="1"/>
    <col min="537" max="537" width="13.7109375" style="105" bestFit="1" customWidth="1"/>
    <col min="538" max="538" width="9.28515625" style="105" bestFit="1" customWidth="1"/>
    <col min="539" max="540" width="9.140625" style="105" bestFit="1" customWidth="1"/>
    <col min="541" max="546" width="8.85546875" style="105"/>
    <col min="547" max="548" width="9.140625" style="105" bestFit="1" customWidth="1"/>
    <col min="549" max="768" width="8.85546875" style="105"/>
    <col min="769" max="769" width="6.42578125" style="105" customWidth="1"/>
    <col min="770" max="770" width="61.42578125" style="105" customWidth="1"/>
    <col min="771" max="773" width="0" style="105" hidden="1" customWidth="1"/>
    <col min="774" max="774" width="14.42578125" style="105" customWidth="1"/>
    <col min="775" max="775" width="14.7109375" style="105" customWidth="1"/>
    <col min="776" max="776" width="15.140625" style="105" customWidth="1"/>
    <col min="777" max="777" width="13.5703125" style="105" customWidth="1"/>
    <col min="778" max="781" width="0" style="105" hidden="1" customWidth="1"/>
    <col min="782" max="782" width="12.28515625" style="105" customWidth="1"/>
    <col min="783" max="783" width="12.140625" style="105" customWidth="1"/>
    <col min="784" max="785" width="0" style="105" hidden="1" customWidth="1"/>
    <col min="786" max="786" width="12" style="105" customWidth="1"/>
    <col min="787" max="787" width="12.42578125" style="105" customWidth="1"/>
    <col min="788" max="788" width="11.5703125" style="105" customWidth="1"/>
    <col min="789" max="789" width="11.85546875" style="105" customWidth="1"/>
    <col min="790" max="790" width="0" style="105" hidden="1" customWidth="1"/>
    <col min="791" max="791" width="12.28515625" style="105" bestFit="1" customWidth="1"/>
    <col min="792" max="792" width="13.5703125" style="105" bestFit="1" customWidth="1"/>
    <col min="793" max="793" width="13.7109375" style="105" bestFit="1" customWidth="1"/>
    <col min="794" max="794" width="9.28515625" style="105" bestFit="1" customWidth="1"/>
    <col min="795" max="796" width="9.140625" style="105" bestFit="1" customWidth="1"/>
    <col min="797" max="802" width="8.85546875" style="105"/>
    <col min="803" max="804" width="9.140625" style="105" bestFit="1" customWidth="1"/>
    <col min="805" max="1024" width="8.85546875" style="105"/>
    <col min="1025" max="1025" width="6.42578125" style="105" customWidth="1"/>
    <col min="1026" max="1026" width="61.42578125" style="105" customWidth="1"/>
    <col min="1027" max="1029" width="0" style="105" hidden="1" customWidth="1"/>
    <col min="1030" max="1030" width="14.42578125" style="105" customWidth="1"/>
    <col min="1031" max="1031" width="14.7109375" style="105" customWidth="1"/>
    <col min="1032" max="1032" width="15.140625" style="105" customWidth="1"/>
    <col min="1033" max="1033" width="13.5703125" style="105" customWidth="1"/>
    <col min="1034" max="1037" width="0" style="105" hidden="1" customWidth="1"/>
    <col min="1038" max="1038" width="12.28515625" style="105" customWidth="1"/>
    <col min="1039" max="1039" width="12.140625" style="105" customWidth="1"/>
    <col min="1040" max="1041" width="0" style="105" hidden="1" customWidth="1"/>
    <col min="1042" max="1042" width="12" style="105" customWidth="1"/>
    <col min="1043" max="1043" width="12.42578125" style="105" customWidth="1"/>
    <col min="1044" max="1044" width="11.5703125" style="105" customWidth="1"/>
    <col min="1045" max="1045" width="11.85546875" style="105" customWidth="1"/>
    <col min="1046" max="1046" width="0" style="105" hidden="1" customWidth="1"/>
    <col min="1047" max="1047" width="12.28515625" style="105" bestFit="1" customWidth="1"/>
    <col min="1048" max="1048" width="13.5703125" style="105" bestFit="1" customWidth="1"/>
    <col min="1049" max="1049" width="13.7109375" style="105" bestFit="1" customWidth="1"/>
    <col min="1050" max="1050" width="9.28515625" style="105" bestFit="1" customWidth="1"/>
    <col min="1051" max="1052" width="9.140625" style="105" bestFit="1" customWidth="1"/>
    <col min="1053" max="1058" width="8.85546875" style="105"/>
    <col min="1059" max="1060" width="9.140625" style="105" bestFit="1" customWidth="1"/>
    <col min="1061" max="1280" width="8.85546875" style="105"/>
    <col min="1281" max="1281" width="6.42578125" style="105" customWidth="1"/>
    <col min="1282" max="1282" width="61.42578125" style="105" customWidth="1"/>
    <col min="1283" max="1285" width="0" style="105" hidden="1" customWidth="1"/>
    <col min="1286" max="1286" width="14.42578125" style="105" customWidth="1"/>
    <col min="1287" max="1287" width="14.7109375" style="105" customWidth="1"/>
    <col min="1288" max="1288" width="15.140625" style="105" customWidth="1"/>
    <col min="1289" max="1289" width="13.5703125" style="105" customWidth="1"/>
    <col min="1290" max="1293" width="0" style="105" hidden="1" customWidth="1"/>
    <col min="1294" max="1294" width="12.28515625" style="105" customWidth="1"/>
    <col min="1295" max="1295" width="12.140625" style="105" customWidth="1"/>
    <col min="1296" max="1297" width="0" style="105" hidden="1" customWidth="1"/>
    <col min="1298" max="1298" width="12" style="105" customWidth="1"/>
    <col min="1299" max="1299" width="12.42578125" style="105" customWidth="1"/>
    <col min="1300" max="1300" width="11.5703125" style="105" customWidth="1"/>
    <col min="1301" max="1301" width="11.85546875" style="105" customWidth="1"/>
    <col min="1302" max="1302" width="0" style="105" hidden="1" customWidth="1"/>
    <col min="1303" max="1303" width="12.28515625" style="105" bestFit="1" customWidth="1"/>
    <col min="1304" max="1304" width="13.5703125" style="105" bestFit="1" customWidth="1"/>
    <col min="1305" max="1305" width="13.7109375" style="105" bestFit="1" customWidth="1"/>
    <col min="1306" max="1306" width="9.28515625" style="105" bestFit="1" customWidth="1"/>
    <col min="1307" max="1308" width="9.140625" style="105" bestFit="1" customWidth="1"/>
    <col min="1309" max="1314" width="8.85546875" style="105"/>
    <col min="1315" max="1316" width="9.140625" style="105" bestFit="1" customWidth="1"/>
    <col min="1317" max="1536" width="8.85546875" style="105"/>
    <col min="1537" max="1537" width="6.42578125" style="105" customWidth="1"/>
    <col min="1538" max="1538" width="61.42578125" style="105" customWidth="1"/>
    <col min="1539" max="1541" width="0" style="105" hidden="1" customWidth="1"/>
    <col min="1542" max="1542" width="14.42578125" style="105" customWidth="1"/>
    <col min="1543" max="1543" width="14.7109375" style="105" customWidth="1"/>
    <col min="1544" max="1544" width="15.140625" style="105" customWidth="1"/>
    <col min="1545" max="1545" width="13.5703125" style="105" customWidth="1"/>
    <col min="1546" max="1549" width="0" style="105" hidden="1" customWidth="1"/>
    <col min="1550" max="1550" width="12.28515625" style="105" customWidth="1"/>
    <col min="1551" max="1551" width="12.140625" style="105" customWidth="1"/>
    <col min="1552" max="1553" width="0" style="105" hidden="1" customWidth="1"/>
    <col min="1554" max="1554" width="12" style="105" customWidth="1"/>
    <col min="1555" max="1555" width="12.42578125" style="105" customWidth="1"/>
    <col min="1556" max="1556" width="11.5703125" style="105" customWidth="1"/>
    <col min="1557" max="1557" width="11.85546875" style="105" customWidth="1"/>
    <col min="1558" max="1558" width="0" style="105" hidden="1" customWidth="1"/>
    <col min="1559" max="1559" width="12.28515625" style="105" bestFit="1" customWidth="1"/>
    <col min="1560" max="1560" width="13.5703125" style="105" bestFit="1" customWidth="1"/>
    <col min="1561" max="1561" width="13.7109375" style="105" bestFit="1" customWidth="1"/>
    <col min="1562" max="1562" width="9.28515625" style="105" bestFit="1" customWidth="1"/>
    <col min="1563" max="1564" width="9.140625" style="105" bestFit="1" customWidth="1"/>
    <col min="1565" max="1570" width="8.85546875" style="105"/>
    <col min="1571" max="1572" width="9.140625" style="105" bestFit="1" customWidth="1"/>
    <col min="1573" max="1792" width="8.85546875" style="105"/>
    <col min="1793" max="1793" width="6.42578125" style="105" customWidth="1"/>
    <col min="1794" max="1794" width="61.42578125" style="105" customWidth="1"/>
    <col min="1795" max="1797" width="0" style="105" hidden="1" customWidth="1"/>
    <col min="1798" max="1798" width="14.42578125" style="105" customWidth="1"/>
    <col min="1799" max="1799" width="14.7109375" style="105" customWidth="1"/>
    <col min="1800" max="1800" width="15.140625" style="105" customWidth="1"/>
    <col min="1801" max="1801" width="13.5703125" style="105" customWidth="1"/>
    <col min="1802" max="1805" width="0" style="105" hidden="1" customWidth="1"/>
    <col min="1806" max="1806" width="12.28515625" style="105" customWidth="1"/>
    <col min="1807" max="1807" width="12.140625" style="105" customWidth="1"/>
    <col min="1808" max="1809" width="0" style="105" hidden="1" customWidth="1"/>
    <col min="1810" max="1810" width="12" style="105" customWidth="1"/>
    <col min="1811" max="1811" width="12.42578125" style="105" customWidth="1"/>
    <col min="1812" max="1812" width="11.5703125" style="105" customWidth="1"/>
    <col min="1813" max="1813" width="11.85546875" style="105" customWidth="1"/>
    <col min="1814" max="1814" width="0" style="105" hidden="1" customWidth="1"/>
    <col min="1815" max="1815" width="12.28515625" style="105" bestFit="1" customWidth="1"/>
    <col min="1816" max="1816" width="13.5703125" style="105" bestFit="1" customWidth="1"/>
    <col min="1817" max="1817" width="13.7109375" style="105" bestFit="1" customWidth="1"/>
    <col min="1818" max="1818" width="9.28515625" style="105" bestFit="1" customWidth="1"/>
    <col min="1819" max="1820" width="9.140625" style="105" bestFit="1" customWidth="1"/>
    <col min="1821" max="1826" width="8.85546875" style="105"/>
    <col min="1827" max="1828" width="9.140625" style="105" bestFit="1" customWidth="1"/>
    <col min="1829" max="2048" width="8.85546875" style="105"/>
    <col min="2049" max="2049" width="6.42578125" style="105" customWidth="1"/>
    <col min="2050" max="2050" width="61.42578125" style="105" customWidth="1"/>
    <col min="2051" max="2053" width="0" style="105" hidden="1" customWidth="1"/>
    <col min="2054" max="2054" width="14.42578125" style="105" customWidth="1"/>
    <col min="2055" max="2055" width="14.7109375" style="105" customWidth="1"/>
    <col min="2056" max="2056" width="15.140625" style="105" customWidth="1"/>
    <col min="2057" max="2057" width="13.5703125" style="105" customWidth="1"/>
    <col min="2058" max="2061" width="0" style="105" hidden="1" customWidth="1"/>
    <col min="2062" max="2062" width="12.28515625" style="105" customWidth="1"/>
    <col min="2063" max="2063" width="12.140625" style="105" customWidth="1"/>
    <col min="2064" max="2065" width="0" style="105" hidden="1" customWidth="1"/>
    <col min="2066" max="2066" width="12" style="105" customWidth="1"/>
    <col min="2067" max="2067" width="12.42578125" style="105" customWidth="1"/>
    <col min="2068" max="2068" width="11.5703125" style="105" customWidth="1"/>
    <col min="2069" max="2069" width="11.85546875" style="105" customWidth="1"/>
    <col min="2070" max="2070" width="0" style="105" hidden="1" customWidth="1"/>
    <col min="2071" max="2071" width="12.28515625" style="105" bestFit="1" customWidth="1"/>
    <col min="2072" max="2072" width="13.5703125" style="105" bestFit="1" customWidth="1"/>
    <col min="2073" max="2073" width="13.7109375" style="105" bestFit="1" customWidth="1"/>
    <col min="2074" max="2074" width="9.28515625" style="105" bestFit="1" customWidth="1"/>
    <col min="2075" max="2076" width="9.140625" style="105" bestFit="1" customWidth="1"/>
    <col min="2077" max="2082" width="8.85546875" style="105"/>
    <col min="2083" max="2084" width="9.140625" style="105" bestFit="1" customWidth="1"/>
    <col min="2085" max="2304" width="8.85546875" style="105"/>
    <col min="2305" max="2305" width="6.42578125" style="105" customWidth="1"/>
    <col min="2306" max="2306" width="61.42578125" style="105" customWidth="1"/>
    <col min="2307" max="2309" width="0" style="105" hidden="1" customWidth="1"/>
    <col min="2310" max="2310" width="14.42578125" style="105" customWidth="1"/>
    <col min="2311" max="2311" width="14.7109375" style="105" customWidth="1"/>
    <col min="2312" max="2312" width="15.140625" style="105" customWidth="1"/>
    <col min="2313" max="2313" width="13.5703125" style="105" customWidth="1"/>
    <col min="2314" max="2317" width="0" style="105" hidden="1" customWidth="1"/>
    <col min="2318" max="2318" width="12.28515625" style="105" customWidth="1"/>
    <col min="2319" max="2319" width="12.140625" style="105" customWidth="1"/>
    <col min="2320" max="2321" width="0" style="105" hidden="1" customWidth="1"/>
    <col min="2322" max="2322" width="12" style="105" customWidth="1"/>
    <col min="2323" max="2323" width="12.42578125" style="105" customWidth="1"/>
    <col min="2324" max="2324" width="11.5703125" style="105" customWidth="1"/>
    <col min="2325" max="2325" width="11.85546875" style="105" customWidth="1"/>
    <col min="2326" max="2326" width="0" style="105" hidden="1" customWidth="1"/>
    <col min="2327" max="2327" width="12.28515625" style="105" bestFit="1" customWidth="1"/>
    <col min="2328" max="2328" width="13.5703125" style="105" bestFit="1" customWidth="1"/>
    <col min="2329" max="2329" width="13.7109375" style="105" bestFit="1" customWidth="1"/>
    <col min="2330" max="2330" width="9.28515625" style="105" bestFit="1" customWidth="1"/>
    <col min="2331" max="2332" width="9.140625" style="105" bestFit="1" customWidth="1"/>
    <col min="2333" max="2338" width="8.85546875" style="105"/>
    <col min="2339" max="2340" width="9.140625" style="105" bestFit="1" customWidth="1"/>
    <col min="2341" max="2560" width="8.85546875" style="105"/>
    <col min="2561" max="2561" width="6.42578125" style="105" customWidth="1"/>
    <col min="2562" max="2562" width="61.42578125" style="105" customWidth="1"/>
    <col min="2563" max="2565" width="0" style="105" hidden="1" customWidth="1"/>
    <col min="2566" max="2566" width="14.42578125" style="105" customWidth="1"/>
    <col min="2567" max="2567" width="14.7109375" style="105" customWidth="1"/>
    <col min="2568" max="2568" width="15.140625" style="105" customWidth="1"/>
    <col min="2569" max="2569" width="13.5703125" style="105" customWidth="1"/>
    <col min="2570" max="2573" width="0" style="105" hidden="1" customWidth="1"/>
    <col min="2574" max="2574" width="12.28515625" style="105" customWidth="1"/>
    <col min="2575" max="2575" width="12.140625" style="105" customWidth="1"/>
    <col min="2576" max="2577" width="0" style="105" hidden="1" customWidth="1"/>
    <col min="2578" max="2578" width="12" style="105" customWidth="1"/>
    <col min="2579" max="2579" width="12.42578125" style="105" customWidth="1"/>
    <col min="2580" max="2580" width="11.5703125" style="105" customWidth="1"/>
    <col min="2581" max="2581" width="11.85546875" style="105" customWidth="1"/>
    <col min="2582" max="2582" width="0" style="105" hidden="1" customWidth="1"/>
    <col min="2583" max="2583" width="12.28515625" style="105" bestFit="1" customWidth="1"/>
    <col min="2584" max="2584" width="13.5703125" style="105" bestFit="1" customWidth="1"/>
    <col min="2585" max="2585" width="13.7109375" style="105" bestFit="1" customWidth="1"/>
    <col min="2586" max="2586" width="9.28515625" style="105" bestFit="1" customWidth="1"/>
    <col min="2587" max="2588" width="9.140625" style="105" bestFit="1" customWidth="1"/>
    <col min="2589" max="2594" width="8.85546875" style="105"/>
    <col min="2595" max="2596" width="9.140625" style="105" bestFit="1" customWidth="1"/>
    <col min="2597" max="2816" width="8.85546875" style="105"/>
    <col min="2817" max="2817" width="6.42578125" style="105" customWidth="1"/>
    <col min="2818" max="2818" width="61.42578125" style="105" customWidth="1"/>
    <col min="2819" max="2821" width="0" style="105" hidden="1" customWidth="1"/>
    <col min="2822" max="2822" width="14.42578125" style="105" customWidth="1"/>
    <col min="2823" max="2823" width="14.7109375" style="105" customWidth="1"/>
    <col min="2824" max="2824" width="15.140625" style="105" customWidth="1"/>
    <col min="2825" max="2825" width="13.5703125" style="105" customWidth="1"/>
    <col min="2826" max="2829" width="0" style="105" hidden="1" customWidth="1"/>
    <col min="2830" max="2830" width="12.28515625" style="105" customWidth="1"/>
    <col min="2831" max="2831" width="12.140625" style="105" customWidth="1"/>
    <col min="2832" max="2833" width="0" style="105" hidden="1" customWidth="1"/>
    <col min="2834" max="2834" width="12" style="105" customWidth="1"/>
    <col min="2835" max="2835" width="12.42578125" style="105" customWidth="1"/>
    <col min="2836" max="2836" width="11.5703125" style="105" customWidth="1"/>
    <col min="2837" max="2837" width="11.85546875" style="105" customWidth="1"/>
    <col min="2838" max="2838" width="0" style="105" hidden="1" customWidth="1"/>
    <col min="2839" max="2839" width="12.28515625" style="105" bestFit="1" customWidth="1"/>
    <col min="2840" max="2840" width="13.5703125" style="105" bestFit="1" customWidth="1"/>
    <col min="2841" max="2841" width="13.7109375" style="105" bestFit="1" customWidth="1"/>
    <col min="2842" max="2842" width="9.28515625" style="105" bestFit="1" customWidth="1"/>
    <col min="2843" max="2844" width="9.140625" style="105" bestFit="1" customWidth="1"/>
    <col min="2845" max="2850" width="8.85546875" style="105"/>
    <col min="2851" max="2852" width="9.140625" style="105" bestFit="1" customWidth="1"/>
    <col min="2853" max="3072" width="8.85546875" style="105"/>
    <col min="3073" max="3073" width="6.42578125" style="105" customWidth="1"/>
    <col min="3074" max="3074" width="61.42578125" style="105" customWidth="1"/>
    <col min="3075" max="3077" width="0" style="105" hidden="1" customWidth="1"/>
    <col min="3078" max="3078" width="14.42578125" style="105" customWidth="1"/>
    <col min="3079" max="3079" width="14.7109375" style="105" customWidth="1"/>
    <col min="3080" max="3080" width="15.140625" style="105" customWidth="1"/>
    <col min="3081" max="3081" width="13.5703125" style="105" customWidth="1"/>
    <col min="3082" max="3085" width="0" style="105" hidden="1" customWidth="1"/>
    <col min="3086" max="3086" width="12.28515625" style="105" customWidth="1"/>
    <col min="3087" max="3087" width="12.140625" style="105" customWidth="1"/>
    <col min="3088" max="3089" width="0" style="105" hidden="1" customWidth="1"/>
    <col min="3090" max="3090" width="12" style="105" customWidth="1"/>
    <col min="3091" max="3091" width="12.42578125" style="105" customWidth="1"/>
    <col min="3092" max="3092" width="11.5703125" style="105" customWidth="1"/>
    <col min="3093" max="3093" width="11.85546875" style="105" customWidth="1"/>
    <col min="3094" max="3094" width="0" style="105" hidden="1" customWidth="1"/>
    <col min="3095" max="3095" width="12.28515625" style="105" bestFit="1" customWidth="1"/>
    <col min="3096" max="3096" width="13.5703125" style="105" bestFit="1" customWidth="1"/>
    <col min="3097" max="3097" width="13.7109375" style="105" bestFit="1" customWidth="1"/>
    <col min="3098" max="3098" width="9.28515625" style="105" bestFit="1" customWidth="1"/>
    <col min="3099" max="3100" width="9.140625" style="105" bestFit="1" customWidth="1"/>
    <col min="3101" max="3106" width="8.85546875" style="105"/>
    <col min="3107" max="3108" width="9.140625" style="105" bestFit="1" customWidth="1"/>
    <col min="3109" max="3328" width="8.85546875" style="105"/>
    <col min="3329" max="3329" width="6.42578125" style="105" customWidth="1"/>
    <col min="3330" max="3330" width="61.42578125" style="105" customWidth="1"/>
    <col min="3331" max="3333" width="0" style="105" hidden="1" customWidth="1"/>
    <col min="3334" max="3334" width="14.42578125" style="105" customWidth="1"/>
    <col min="3335" max="3335" width="14.7109375" style="105" customWidth="1"/>
    <col min="3336" max="3336" width="15.140625" style="105" customWidth="1"/>
    <col min="3337" max="3337" width="13.5703125" style="105" customWidth="1"/>
    <col min="3338" max="3341" width="0" style="105" hidden="1" customWidth="1"/>
    <col min="3342" max="3342" width="12.28515625" style="105" customWidth="1"/>
    <col min="3343" max="3343" width="12.140625" style="105" customWidth="1"/>
    <col min="3344" max="3345" width="0" style="105" hidden="1" customWidth="1"/>
    <col min="3346" max="3346" width="12" style="105" customWidth="1"/>
    <col min="3347" max="3347" width="12.42578125" style="105" customWidth="1"/>
    <col min="3348" max="3348" width="11.5703125" style="105" customWidth="1"/>
    <col min="3349" max="3349" width="11.85546875" style="105" customWidth="1"/>
    <col min="3350" max="3350" width="0" style="105" hidden="1" customWidth="1"/>
    <col min="3351" max="3351" width="12.28515625" style="105" bestFit="1" customWidth="1"/>
    <col min="3352" max="3352" width="13.5703125" style="105" bestFit="1" customWidth="1"/>
    <col min="3353" max="3353" width="13.7109375" style="105" bestFit="1" customWidth="1"/>
    <col min="3354" max="3354" width="9.28515625" style="105" bestFit="1" customWidth="1"/>
    <col min="3355" max="3356" width="9.140625" style="105" bestFit="1" customWidth="1"/>
    <col min="3357" max="3362" width="8.85546875" style="105"/>
    <col min="3363" max="3364" width="9.140625" style="105" bestFit="1" customWidth="1"/>
    <col min="3365" max="3584" width="8.85546875" style="105"/>
    <col min="3585" max="3585" width="6.42578125" style="105" customWidth="1"/>
    <col min="3586" max="3586" width="61.42578125" style="105" customWidth="1"/>
    <col min="3587" max="3589" width="0" style="105" hidden="1" customWidth="1"/>
    <col min="3590" max="3590" width="14.42578125" style="105" customWidth="1"/>
    <col min="3591" max="3591" width="14.7109375" style="105" customWidth="1"/>
    <col min="3592" max="3592" width="15.140625" style="105" customWidth="1"/>
    <col min="3593" max="3593" width="13.5703125" style="105" customWidth="1"/>
    <col min="3594" max="3597" width="0" style="105" hidden="1" customWidth="1"/>
    <col min="3598" max="3598" width="12.28515625" style="105" customWidth="1"/>
    <col min="3599" max="3599" width="12.140625" style="105" customWidth="1"/>
    <col min="3600" max="3601" width="0" style="105" hidden="1" customWidth="1"/>
    <col min="3602" max="3602" width="12" style="105" customWidth="1"/>
    <col min="3603" max="3603" width="12.42578125" style="105" customWidth="1"/>
    <col min="3604" max="3604" width="11.5703125" style="105" customWidth="1"/>
    <col min="3605" max="3605" width="11.85546875" style="105" customWidth="1"/>
    <col min="3606" max="3606" width="0" style="105" hidden="1" customWidth="1"/>
    <col min="3607" max="3607" width="12.28515625" style="105" bestFit="1" customWidth="1"/>
    <col min="3608" max="3608" width="13.5703125" style="105" bestFit="1" customWidth="1"/>
    <col min="3609" max="3609" width="13.7109375" style="105" bestFit="1" customWidth="1"/>
    <col min="3610" max="3610" width="9.28515625" style="105" bestFit="1" customWidth="1"/>
    <col min="3611" max="3612" width="9.140625" style="105" bestFit="1" customWidth="1"/>
    <col min="3613" max="3618" width="8.85546875" style="105"/>
    <col min="3619" max="3620" width="9.140625" style="105" bestFit="1" customWidth="1"/>
    <col min="3621" max="3840" width="8.85546875" style="105"/>
    <col min="3841" max="3841" width="6.42578125" style="105" customWidth="1"/>
    <col min="3842" max="3842" width="61.42578125" style="105" customWidth="1"/>
    <col min="3843" max="3845" width="0" style="105" hidden="1" customWidth="1"/>
    <col min="3846" max="3846" width="14.42578125" style="105" customWidth="1"/>
    <col min="3847" max="3847" width="14.7109375" style="105" customWidth="1"/>
    <col min="3848" max="3848" width="15.140625" style="105" customWidth="1"/>
    <col min="3849" max="3849" width="13.5703125" style="105" customWidth="1"/>
    <col min="3850" max="3853" width="0" style="105" hidden="1" customWidth="1"/>
    <col min="3854" max="3854" width="12.28515625" style="105" customWidth="1"/>
    <col min="3855" max="3855" width="12.140625" style="105" customWidth="1"/>
    <col min="3856" max="3857" width="0" style="105" hidden="1" customWidth="1"/>
    <col min="3858" max="3858" width="12" style="105" customWidth="1"/>
    <col min="3859" max="3859" width="12.42578125" style="105" customWidth="1"/>
    <col min="3860" max="3860" width="11.5703125" style="105" customWidth="1"/>
    <col min="3861" max="3861" width="11.85546875" style="105" customWidth="1"/>
    <col min="3862" max="3862" width="0" style="105" hidden="1" customWidth="1"/>
    <col min="3863" max="3863" width="12.28515625" style="105" bestFit="1" customWidth="1"/>
    <col min="3864" max="3864" width="13.5703125" style="105" bestFit="1" customWidth="1"/>
    <col min="3865" max="3865" width="13.7109375" style="105" bestFit="1" customWidth="1"/>
    <col min="3866" max="3866" width="9.28515625" style="105" bestFit="1" customWidth="1"/>
    <col min="3867" max="3868" width="9.140625" style="105" bestFit="1" customWidth="1"/>
    <col min="3869" max="3874" width="8.85546875" style="105"/>
    <col min="3875" max="3876" width="9.140625" style="105" bestFit="1" customWidth="1"/>
    <col min="3877" max="4096" width="8.85546875" style="105"/>
    <col min="4097" max="4097" width="6.42578125" style="105" customWidth="1"/>
    <col min="4098" max="4098" width="61.42578125" style="105" customWidth="1"/>
    <col min="4099" max="4101" width="0" style="105" hidden="1" customWidth="1"/>
    <col min="4102" max="4102" width="14.42578125" style="105" customWidth="1"/>
    <col min="4103" max="4103" width="14.7109375" style="105" customWidth="1"/>
    <col min="4104" max="4104" width="15.140625" style="105" customWidth="1"/>
    <col min="4105" max="4105" width="13.5703125" style="105" customWidth="1"/>
    <col min="4106" max="4109" width="0" style="105" hidden="1" customWidth="1"/>
    <col min="4110" max="4110" width="12.28515625" style="105" customWidth="1"/>
    <col min="4111" max="4111" width="12.140625" style="105" customWidth="1"/>
    <col min="4112" max="4113" width="0" style="105" hidden="1" customWidth="1"/>
    <col min="4114" max="4114" width="12" style="105" customWidth="1"/>
    <col min="4115" max="4115" width="12.42578125" style="105" customWidth="1"/>
    <col min="4116" max="4116" width="11.5703125" style="105" customWidth="1"/>
    <col min="4117" max="4117" width="11.85546875" style="105" customWidth="1"/>
    <col min="4118" max="4118" width="0" style="105" hidden="1" customWidth="1"/>
    <col min="4119" max="4119" width="12.28515625" style="105" bestFit="1" customWidth="1"/>
    <col min="4120" max="4120" width="13.5703125" style="105" bestFit="1" customWidth="1"/>
    <col min="4121" max="4121" width="13.7109375" style="105" bestFit="1" customWidth="1"/>
    <col min="4122" max="4122" width="9.28515625" style="105" bestFit="1" customWidth="1"/>
    <col min="4123" max="4124" width="9.140625" style="105" bestFit="1" customWidth="1"/>
    <col min="4125" max="4130" width="8.85546875" style="105"/>
    <col min="4131" max="4132" width="9.140625" style="105" bestFit="1" customWidth="1"/>
    <col min="4133" max="4352" width="8.85546875" style="105"/>
    <col min="4353" max="4353" width="6.42578125" style="105" customWidth="1"/>
    <col min="4354" max="4354" width="61.42578125" style="105" customWidth="1"/>
    <col min="4355" max="4357" width="0" style="105" hidden="1" customWidth="1"/>
    <col min="4358" max="4358" width="14.42578125" style="105" customWidth="1"/>
    <col min="4359" max="4359" width="14.7109375" style="105" customWidth="1"/>
    <col min="4360" max="4360" width="15.140625" style="105" customWidth="1"/>
    <col min="4361" max="4361" width="13.5703125" style="105" customWidth="1"/>
    <col min="4362" max="4365" width="0" style="105" hidden="1" customWidth="1"/>
    <col min="4366" max="4366" width="12.28515625" style="105" customWidth="1"/>
    <col min="4367" max="4367" width="12.140625" style="105" customWidth="1"/>
    <col min="4368" max="4369" width="0" style="105" hidden="1" customWidth="1"/>
    <col min="4370" max="4370" width="12" style="105" customWidth="1"/>
    <col min="4371" max="4371" width="12.42578125" style="105" customWidth="1"/>
    <col min="4372" max="4372" width="11.5703125" style="105" customWidth="1"/>
    <col min="4373" max="4373" width="11.85546875" style="105" customWidth="1"/>
    <col min="4374" max="4374" width="0" style="105" hidden="1" customWidth="1"/>
    <col min="4375" max="4375" width="12.28515625" style="105" bestFit="1" customWidth="1"/>
    <col min="4376" max="4376" width="13.5703125" style="105" bestFit="1" customWidth="1"/>
    <col min="4377" max="4377" width="13.7109375" style="105" bestFit="1" customWidth="1"/>
    <col min="4378" max="4378" width="9.28515625" style="105" bestFit="1" customWidth="1"/>
    <col min="4379" max="4380" width="9.140625" style="105" bestFit="1" customWidth="1"/>
    <col min="4381" max="4386" width="8.85546875" style="105"/>
    <col min="4387" max="4388" width="9.140625" style="105" bestFit="1" customWidth="1"/>
    <col min="4389" max="4608" width="8.85546875" style="105"/>
    <col min="4609" max="4609" width="6.42578125" style="105" customWidth="1"/>
    <col min="4610" max="4610" width="61.42578125" style="105" customWidth="1"/>
    <col min="4611" max="4613" width="0" style="105" hidden="1" customWidth="1"/>
    <col min="4614" max="4614" width="14.42578125" style="105" customWidth="1"/>
    <col min="4615" max="4615" width="14.7109375" style="105" customWidth="1"/>
    <col min="4616" max="4616" width="15.140625" style="105" customWidth="1"/>
    <col min="4617" max="4617" width="13.5703125" style="105" customWidth="1"/>
    <col min="4618" max="4621" width="0" style="105" hidden="1" customWidth="1"/>
    <col min="4622" max="4622" width="12.28515625" style="105" customWidth="1"/>
    <col min="4623" max="4623" width="12.140625" style="105" customWidth="1"/>
    <col min="4624" max="4625" width="0" style="105" hidden="1" customWidth="1"/>
    <col min="4626" max="4626" width="12" style="105" customWidth="1"/>
    <col min="4627" max="4627" width="12.42578125" style="105" customWidth="1"/>
    <col min="4628" max="4628" width="11.5703125" style="105" customWidth="1"/>
    <col min="4629" max="4629" width="11.85546875" style="105" customWidth="1"/>
    <col min="4630" max="4630" width="0" style="105" hidden="1" customWidth="1"/>
    <col min="4631" max="4631" width="12.28515625" style="105" bestFit="1" customWidth="1"/>
    <col min="4632" max="4632" width="13.5703125" style="105" bestFit="1" customWidth="1"/>
    <col min="4633" max="4633" width="13.7109375" style="105" bestFit="1" customWidth="1"/>
    <col min="4634" max="4634" width="9.28515625" style="105" bestFit="1" customWidth="1"/>
    <col min="4635" max="4636" width="9.140625" style="105" bestFit="1" customWidth="1"/>
    <col min="4637" max="4642" width="8.85546875" style="105"/>
    <col min="4643" max="4644" width="9.140625" style="105" bestFit="1" customWidth="1"/>
    <col min="4645" max="4864" width="8.85546875" style="105"/>
    <col min="4865" max="4865" width="6.42578125" style="105" customWidth="1"/>
    <col min="4866" max="4866" width="61.42578125" style="105" customWidth="1"/>
    <col min="4867" max="4869" width="0" style="105" hidden="1" customWidth="1"/>
    <col min="4870" max="4870" width="14.42578125" style="105" customWidth="1"/>
    <col min="4871" max="4871" width="14.7109375" style="105" customWidth="1"/>
    <col min="4872" max="4872" width="15.140625" style="105" customWidth="1"/>
    <col min="4873" max="4873" width="13.5703125" style="105" customWidth="1"/>
    <col min="4874" max="4877" width="0" style="105" hidden="1" customWidth="1"/>
    <col min="4878" max="4878" width="12.28515625" style="105" customWidth="1"/>
    <col min="4879" max="4879" width="12.140625" style="105" customWidth="1"/>
    <col min="4880" max="4881" width="0" style="105" hidden="1" customWidth="1"/>
    <col min="4882" max="4882" width="12" style="105" customWidth="1"/>
    <col min="4883" max="4883" width="12.42578125" style="105" customWidth="1"/>
    <col min="4884" max="4884" width="11.5703125" style="105" customWidth="1"/>
    <col min="4885" max="4885" width="11.85546875" style="105" customWidth="1"/>
    <col min="4886" max="4886" width="0" style="105" hidden="1" customWidth="1"/>
    <col min="4887" max="4887" width="12.28515625" style="105" bestFit="1" customWidth="1"/>
    <col min="4888" max="4888" width="13.5703125" style="105" bestFit="1" customWidth="1"/>
    <col min="4889" max="4889" width="13.7109375" style="105" bestFit="1" customWidth="1"/>
    <col min="4890" max="4890" width="9.28515625" style="105" bestFit="1" customWidth="1"/>
    <col min="4891" max="4892" width="9.140625" style="105" bestFit="1" customWidth="1"/>
    <col min="4893" max="4898" width="8.85546875" style="105"/>
    <col min="4899" max="4900" width="9.140625" style="105" bestFit="1" customWidth="1"/>
    <col min="4901" max="5120" width="8.85546875" style="105"/>
    <col min="5121" max="5121" width="6.42578125" style="105" customWidth="1"/>
    <col min="5122" max="5122" width="61.42578125" style="105" customWidth="1"/>
    <col min="5123" max="5125" width="0" style="105" hidden="1" customWidth="1"/>
    <col min="5126" max="5126" width="14.42578125" style="105" customWidth="1"/>
    <col min="5127" max="5127" width="14.7109375" style="105" customWidth="1"/>
    <col min="5128" max="5128" width="15.140625" style="105" customWidth="1"/>
    <col min="5129" max="5129" width="13.5703125" style="105" customWidth="1"/>
    <col min="5130" max="5133" width="0" style="105" hidden="1" customWidth="1"/>
    <col min="5134" max="5134" width="12.28515625" style="105" customWidth="1"/>
    <col min="5135" max="5135" width="12.140625" style="105" customWidth="1"/>
    <col min="5136" max="5137" width="0" style="105" hidden="1" customWidth="1"/>
    <col min="5138" max="5138" width="12" style="105" customWidth="1"/>
    <col min="5139" max="5139" width="12.42578125" style="105" customWidth="1"/>
    <col min="5140" max="5140" width="11.5703125" style="105" customWidth="1"/>
    <col min="5141" max="5141" width="11.85546875" style="105" customWidth="1"/>
    <col min="5142" max="5142" width="0" style="105" hidden="1" customWidth="1"/>
    <col min="5143" max="5143" width="12.28515625" style="105" bestFit="1" customWidth="1"/>
    <col min="5144" max="5144" width="13.5703125" style="105" bestFit="1" customWidth="1"/>
    <col min="5145" max="5145" width="13.7109375" style="105" bestFit="1" customWidth="1"/>
    <col min="5146" max="5146" width="9.28515625" style="105" bestFit="1" customWidth="1"/>
    <col min="5147" max="5148" width="9.140625" style="105" bestFit="1" customWidth="1"/>
    <col min="5149" max="5154" width="8.85546875" style="105"/>
    <col min="5155" max="5156" width="9.140625" style="105" bestFit="1" customWidth="1"/>
    <col min="5157" max="5376" width="8.85546875" style="105"/>
    <col min="5377" max="5377" width="6.42578125" style="105" customWidth="1"/>
    <col min="5378" max="5378" width="61.42578125" style="105" customWidth="1"/>
    <col min="5379" max="5381" width="0" style="105" hidden="1" customWidth="1"/>
    <col min="5382" max="5382" width="14.42578125" style="105" customWidth="1"/>
    <col min="5383" max="5383" width="14.7109375" style="105" customWidth="1"/>
    <col min="5384" max="5384" width="15.140625" style="105" customWidth="1"/>
    <col min="5385" max="5385" width="13.5703125" style="105" customWidth="1"/>
    <col min="5386" max="5389" width="0" style="105" hidden="1" customWidth="1"/>
    <col min="5390" max="5390" width="12.28515625" style="105" customWidth="1"/>
    <col min="5391" max="5391" width="12.140625" style="105" customWidth="1"/>
    <col min="5392" max="5393" width="0" style="105" hidden="1" customWidth="1"/>
    <col min="5394" max="5394" width="12" style="105" customWidth="1"/>
    <col min="5395" max="5395" width="12.42578125" style="105" customWidth="1"/>
    <col min="5396" max="5396" width="11.5703125" style="105" customWidth="1"/>
    <col min="5397" max="5397" width="11.85546875" style="105" customWidth="1"/>
    <col min="5398" max="5398" width="0" style="105" hidden="1" customWidth="1"/>
    <col min="5399" max="5399" width="12.28515625" style="105" bestFit="1" customWidth="1"/>
    <col min="5400" max="5400" width="13.5703125" style="105" bestFit="1" customWidth="1"/>
    <col min="5401" max="5401" width="13.7109375" style="105" bestFit="1" customWidth="1"/>
    <col min="5402" max="5402" width="9.28515625" style="105" bestFit="1" customWidth="1"/>
    <col min="5403" max="5404" width="9.140625" style="105" bestFit="1" customWidth="1"/>
    <col min="5405" max="5410" width="8.85546875" style="105"/>
    <col min="5411" max="5412" width="9.140625" style="105" bestFit="1" customWidth="1"/>
    <col min="5413" max="5632" width="8.85546875" style="105"/>
    <col min="5633" max="5633" width="6.42578125" style="105" customWidth="1"/>
    <col min="5634" max="5634" width="61.42578125" style="105" customWidth="1"/>
    <col min="5635" max="5637" width="0" style="105" hidden="1" customWidth="1"/>
    <col min="5638" max="5638" width="14.42578125" style="105" customWidth="1"/>
    <col min="5639" max="5639" width="14.7109375" style="105" customWidth="1"/>
    <col min="5640" max="5640" width="15.140625" style="105" customWidth="1"/>
    <col min="5641" max="5641" width="13.5703125" style="105" customWidth="1"/>
    <col min="5642" max="5645" width="0" style="105" hidden="1" customWidth="1"/>
    <col min="5646" max="5646" width="12.28515625" style="105" customWidth="1"/>
    <col min="5647" max="5647" width="12.140625" style="105" customWidth="1"/>
    <col min="5648" max="5649" width="0" style="105" hidden="1" customWidth="1"/>
    <col min="5650" max="5650" width="12" style="105" customWidth="1"/>
    <col min="5651" max="5651" width="12.42578125" style="105" customWidth="1"/>
    <col min="5652" max="5652" width="11.5703125" style="105" customWidth="1"/>
    <col min="5653" max="5653" width="11.85546875" style="105" customWidth="1"/>
    <col min="5654" max="5654" width="0" style="105" hidden="1" customWidth="1"/>
    <col min="5655" max="5655" width="12.28515625" style="105" bestFit="1" customWidth="1"/>
    <col min="5656" max="5656" width="13.5703125" style="105" bestFit="1" customWidth="1"/>
    <col min="5657" max="5657" width="13.7109375" style="105" bestFit="1" customWidth="1"/>
    <col min="5658" max="5658" width="9.28515625" style="105" bestFit="1" customWidth="1"/>
    <col min="5659" max="5660" width="9.140625" style="105" bestFit="1" customWidth="1"/>
    <col min="5661" max="5666" width="8.85546875" style="105"/>
    <col min="5667" max="5668" width="9.140625" style="105" bestFit="1" customWidth="1"/>
    <col min="5669" max="5888" width="8.85546875" style="105"/>
    <col min="5889" max="5889" width="6.42578125" style="105" customWidth="1"/>
    <col min="5890" max="5890" width="61.42578125" style="105" customWidth="1"/>
    <col min="5891" max="5893" width="0" style="105" hidden="1" customWidth="1"/>
    <col min="5894" max="5894" width="14.42578125" style="105" customWidth="1"/>
    <col min="5895" max="5895" width="14.7109375" style="105" customWidth="1"/>
    <col min="5896" max="5896" width="15.140625" style="105" customWidth="1"/>
    <col min="5897" max="5897" width="13.5703125" style="105" customWidth="1"/>
    <col min="5898" max="5901" width="0" style="105" hidden="1" customWidth="1"/>
    <col min="5902" max="5902" width="12.28515625" style="105" customWidth="1"/>
    <col min="5903" max="5903" width="12.140625" style="105" customWidth="1"/>
    <col min="5904" max="5905" width="0" style="105" hidden="1" customWidth="1"/>
    <col min="5906" max="5906" width="12" style="105" customWidth="1"/>
    <col min="5907" max="5907" width="12.42578125" style="105" customWidth="1"/>
    <col min="5908" max="5908" width="11.5703125" style="105" customWidth="1"/>
    <col min="5909" max="5909" width="11.85546875" style="105" customWidth="1"/>
    <col min="5910" max="5910" width="0" style="105" hidden="1" customWidth="1"/>
    <col min="5911" max="5911" width="12.28515625" style="105" bestFit="1" customWidth="1"/>
    <col min="5912" max="5912" width="13.5703125" style="105" bestFit="1" customWidth="1"/>
    <col min="5913" max="5913" width="13.7109375" style="105" bestFit="1" customWidth="1"/>
    <col min="5914" max="5914" width="9.28515625" style="105" bestFit="1" customWidth="1"/>
    <col min="5915" max="5916" width="9.140625" style="105" bestFit="1" customWidth="1"/>
    <col min="5917" max="5922" width="8.85546875" style="105"/>
    <col min="5923" max="5924" width="9.140625" style="105" bestFit="1" customWidth="1"/>
    <col min="5925" max="6144" width="8.85546875" style="105"/>
    <col min="6145" max="6145" width="6.42578125" style="105" customWidth="1"/>
    <col min="6146" max="6146" width="61.42578125" style="105" customWidth="1"/>
    <col min="6147" max="6149" width="0" style="105" hidden="1" customWidth="1"/>
    <col min="6150" max="6150" width="14.42578125" style="105" customWidth="1"/>
    <col min="6151" max="6151" width="14.7109375" style="105" customWidth="1"/>
    <col min="6152" max="6152" width="15.140625" style="105" customWidth="1"/>
    <col min="6153" max="6153" width="13.5703125" style="105" customWidth="1"/>
    <col min="6154" max="6157" width="0" style="105" hidden="1" customWidth="1"/>
    <col min="6158" max="6158" width="12.28515625" style="105" customWidth="1"/>
    <col min="6159" max="6159" width="12.140625" style="105" customWidth="1"/>
    <col min="6160" max="6161" width="0" style="105" hidden="1" customWidth="1"/>
    <col min="6162" max="6162" width="12" style="105" customWidth="1"/>
    <col min="6163" max="6163" width="12.42578125" style="105" customWidth="1"/>
    <col min="6164" max="6164" width="11.5703125" style="105" customWidth="1"/>
    <col min="6165" max="6165" width="11.85546875" style="105" customWidth="1"/>
    <col min="6166" max="6166" width="0" style="105" hidden="1" customWidth="1"/>
    <col min="6167" max="6167" width="12.28515625" style="105" bestFit="1" customWidth="1"/>
    <col min="6168" max="6168" width="13.5703125" style="105" bestFit="1" customWidth="1"/>
    <col min="6169" max="6169" width="13.7109375" style="105" bestFit="1" customWidth="1"/>
    <col min="6170" max="6170" width="9.28515625" style="105" bestFit="1" customWidth="1"/>
    <col min="6171" max="6172" width="9.140625" style="105" bestFit="1" customWidth="1"/>
    <col min="6173" max="6178" width="8.85546875" style="105"/>
    <col min="6179" max="6180" width="9.140625" style="105" bestFit="1" customWidth="1"/>
    <col min="6181" max="6400" width="8.85546875" style="105"/>
    <col min="6401" max="6401" width="6.42578125" style="105" customWidth="1"/>
    <col min="6402" max="6402" width="61.42578125" style="105" customWidth="1"/>
    <col min="6403" max="6405" width="0" style="105" hidden="1" customWidth="1"/>
    <col min="6406" max="6406" width="14.42578125" style="105" customWidth="1"/>
    <col min="6407" max="6407" width="14.7109375" style="105" customWidth="1"/>
    <col min="6408" max="6408" width="15.140625" style="105" customWidth="1"/>
    <col min="6409" max="6409" width="13.5703125" style="105" customWidth="1"/>
    <col min="6410" max="6413" width="0" style="105" hidden="1" customWidth="1"/>
    <col min="6414" max="6414" width="12.28515625" style="105" customWidth="1"/>
    <col min="6415" max="6415" width="12.140625" style="105" customWidth="1"/>
    <col min="6416" max="6417" width="0" style="105" hidden="1" customWidth="1"/>
    <col min="6418" max="6418" width="12" style="105" customWidth="1"/>
    <col min="6419" max="6419" width="12.42578125" style="105" customWidth="1"/>
    <col min="6420" max="6420" width="11.5703125" style="105" customWidth="1"/>
    <col min="6421" max="6421" width="11.85546875" style="105" customWidth="1"/>
    <col min="6422" max="6422" width="0" style="105" hidden="1" customWidth="1"/>
    <col min="6423" max="6423" width="12.28515625" style="105" bestFit="1" customWidth="1"/>
    <col min="6424" max="6424" width="13.5703125" style="105" bestFit="1" customWidth="1"/>
    <col min="6425" max="6425" width="13.7109375" style="105" bestFit="1" customWidth="1"/>
    <col min="6426" max="6426" width="9.28515625" style="105" bestFit="1" customWidth="1"/>
    <col min="6427" max="6428" width="9.140625" style="105" bestFit="1" customWidth="1"/>
    <col min="6429" max="6434" width="8.85546875" style="105"/>
    <col min="6435" max="6436" width="9.140625" style="105" bestFit="1" customWidth="1"/>
    <col min="6437" max="6656" width="8.85546875" style="105"/>
    <col min="6657" max="6657" width="6.42578125" style="105" customWidth="1"/>
    <col min="6658" max="6658" width="61.42578125" style="105" customWidth="1"/>
    <col min="6659" max="6661" width="0" style="105" hidden="1" customWidth="1"/>
    <col min="6662" max="6662" width="14.42578125" style="105" customWidth="1"/>
    <col min="6663" max="6663" width="14.7109375" style="105" customWidth="1"/>
    <col min="6664" max="6664" width="15.140625" style="105" customWidth="1"/>
    <col min="6665" max="6665" width="13.5703125" style="105" customWidth="1"/>
    <col min="6666" max="6669" width="0" style="105" hidden="1" customWidth="1"/>
    <col min="6670" max="6670" width="12.28515625" style="105" customWidth="1"/>
    <col min="6671" max="6671" width="12.140625" style="105" customWidth="1"/>
    <col min="6672" max="6673" width="0" style="105" hidden="1" customWidth="1"/>
    <col min="6674" max="6674" width="12" style="105" customWidth="1"/>
    <col min="6675" max="6675" width="12.42578125" style="105" customWidth="1"/>
    <col min="6676" max="6676" width="11.5703125" style="105" customWidth="1"/>
    <col min="6677" max="6677" width="11.85546875" style="105" customWidth="1"/>
    <col min="6678" max="6678" width="0" style="105" hidden="1" customWidth="1"/>
    <col min="6679" max="6679" width="12.28515625" style="105" bestFit="1" customWidth="1"/>
    <col min="6680" max="6680" width="13.5703125" style="105" bestFit="1" customWidth="1"/>
    <col min="6681" max="6681" width="13.7109375" style="105" bestFit="1" customWidth="1"/>
    <col min="6682" max="6682" width="9.28515625" style="105" bestFit="1" customWidth="1"/>
    <col min="6683" max="6684" width="9.140625" style="105" bestFit="1" customWidth="1"/>
    <col min="6685" max="6690" width="8.85546875" style="105"/>
    <col min="6691" max="6692" width="9.140625" style="105" bestFit="1" customWidth="1"/>
    <col min="6693" max="6912" width="8.85546875" style="105"/>
    <col min="6913" max="6913" width="6.42578125" style="105" customWidth="1"/>
    <col min="6914" max="6914" width="61.42578125" style="105" customWidth="1"/>
    <col min="6915" max="6917" width="0" style="105" hidden="1" customWidth="1"/>
    <col min="6918" max="6918" width="14.42578125" style="105" customWidth="1"/>
    <col min="6919" max="6919" width="14.7109375" style="105" customWidth="1"/>
    <col min="6920" max="6920" width="15.140625" style="105" customWidth="1"/>
    <col min="6921" max="6921" width="13.5703125" style="105" customWidth="1"/>
    <col min="6922" max="6925" width="0" style="105" hidden="1" customWidth="1"/>
    <col min="6926" max="6926" width="12.28515625" style="105" customWidth="1"/>
    <col min="6927" max="6927" width="12.140625" style="105" customWidth="1"/>
    <col min="6928" max="6929" width="0" style="105" hidden="1" customWidth="1"/>
    <col min="6930" max="6930" width="12" style="105" customWidth="1"/>
    <col min="6931" max="6931" width="12.42578125" style="105" customWidth="1"/>
    <col min="6932" max="6932" width="11.5703125" style="105" customWidth="1"/>
    <col min="6933" max="6933" width="11.85546875" style="105" customWidth="1"/>
    <col min="6934" max="6934" width="0" style="105" hidden="1" customWidth="1"/>
    <col min="6935" max="6935" width="12.28515625" style="105" bestFit="1" customWidth="1"/>
    <col min="6936" max="6936" width="13.5703125" style="105" bestFit="1" customWidth="1"/>
    <col min="6937" max="6937" width="13.7109375" style="105" bestFit="1" customWidth="1"/>
    <col min="6938" max="6938" width="9.28515625" style="105" bestFit="1" customWidth="1"/>
    <col min="6939" max="6940" width="9.140625" style="105" bestFit="1" customWidth="1"/>
    <col min="6941" max="6946" width="8.85546875" style="105"/>
    <col min="6947" max="6948" width="9.140625" style="105" bestFit="1" customWidth="1"/>
    <col min="6949" max="7168" width="8.85546875" style="105"/>
    <col min="7169" max="7169" width="6.42578125" style="105" customWidth="1"/>
    <col min="7170" max="7170" width="61.42578125" style="105" customWidth="1"/>
    <col min="7171" max="7173" width="0" style="105" hidden="1" customWidth="1"/>
    <col min="7174" max="7174" width="14.42578125" style="105" customWidth="1"/>
    <col min="7175" max="7175" width="14.7109375" style="105" customWidth="1"/>
    <col min="7176" max="7176" width="15.140625" style="105" customWidth="1"/>
    <col min="7177" max="7177" width="13.5703125" style="105" customWidth="1"/>
    <col min="7178" max="7181" width="0" style="105" hidden="1" customWidth="1"/>
    <col min="7182" max="7182" width="12.28515625" style="105" customWidth="1"/>
    <col min="7183" max="7183" width="12.140625" style="105" customWidth="1"/>
    <col min="7184" max="7185" width="0" style="105" hidden="1" customWidth="1"/>
    <col min="7186" max="7186" width="12" style="105" customWidth="1"/>
    <col min="7187" max="7187" width="12.42578125" style="105" customWidth="1"/>
    <col min="7188" max="7188" width="11.5703125" style="105" customWidth="1"/>
    <col min="7189" max="7189" width="11.85546875" style="105" customWidth="1"/>
    <col min="7190" max="7190" width="0" style="105" hidden="1" customWidth="1"/>
    <col min="7191" max="7191" width="12.28515625" style="105" bestFit="1" customWidth="1"/>
    <col min="7192" max="7192" width="13.5703125" style="105" bestFit="1" customWidth="1"/>
    <col min="7193" max="7193" width="13.7109375" style="105" bestFit="1" customWidth="1"/>
    <col min="7194" max="7194" width="9.28515625" style="105" bestFit="1" customWidth="1"/>
    <col min="7195" max="7196" width="9.140625" style="105" bestFit="1" customWidth="1"/>
    <col min="7197" max="7202" width="8.85546875" style="105"/>
    <col min="7203" max="7204" width="9.140625" style="105" bestFit="1" customWidth="1"/>
    <col min="7205" max="7424" width="8.85546875" style="105"/>
    <col min="7425" max="7425" width="6.42578125" style="105" customWidth="1"/>
    <col min="7426" max="7426" width="61.42578125" style="105" customWidth="1"/>
    <col min="7427" max="7429" width="0" style="105" hidden="1" customWidth="1"/>
    <col min="7430" max="7430" width="14.42578125" style="105" customWidth="1"/>
    <col min="7431" max="7431" width="14.7109375" style="105" customWidth="1"/>
    <col min="7432" max="7432" width="15.140625" style="105" customWidth="1"/>
    <col min="7433" max="7433" width="13.5703125" style="105" customWidth="1"/>
    <col min="7434" max="7437" width="0" style="105" hidden="1" customWidth="1"/>
    <col min="7438" max="7438" width="12.28515625" style="105" customWidth="1"/>
    <col min="7439" max="7439" width="12.140625" style="105" customWidth="1"/>
    <col min="7440" max="7441" width="0" style="105" hidden="1" customWidth="1"/>
    <col min="7442" max="7442" width="12" style="105" customWidth="1"/>
    <col min="7443" max="7443" width="12.42578125" style="105" customWidth="1"/>
    <col min="7444" max="7444" width="11.5703125" style="105" customWidth="1"/>
    <col min="7445" max="7445" width="11.85546875" style="105" customWidth="1"/>
    <col min="7446" max="7446" width="0" style="105" hidden="1" customWidth="1"/>
    <col min="7447" max="7447" width="12.28515625" style="105" bestFit="1" customWidth="1"/>
    <col min="7448" max="7448" width="13.5703125" style="105" bestFit="1" customWidth="1"/>
    <col min="7449" max="7449" width="13.7109375" style="105" bestFit="1" customWidth="1"/>
    <col min="7450" max="7450" width="9.28515625" style="105" bestFit="1" customWidth="1"/>
    <col min="7451" max="7452" width="9.140625" style="105" bestFit="1" customWidth="1"/>
    <col min="7453" max="7458" width="8.85546875" style="105"/>
    <col min="7459" max="7460" width="9.140625" style="105" bestFit="1" customWidth="1"/>
    <col min="7461" max="7680" width="8.85546875" style="105"/>
    <col min="7681" max="7681" width="6.42578125" style="105" customWidth="1"/>
    <col min="7682" max="7682" width="61.42578125" style="105" customWidth="1"/>
    <col min="7683" max="7685" width="0" style="105" hidden="1" customWidth="1"/>
    <col min="7686" max="7686" width="14.42578125" style="105" customWidth="1"/>
    <col min="7687" max="7687" width="14.7109375" style="105" customWidth="1"/>
    <col min="7688" max="7688" width="15.140625" style="105" customWidth="1"/>
    <col min="7689" max="7689" width="13.5703125" style="105" customWidth="1"/>
    <col min="7690" max="7693" width="0" style="105" hidden="1" customWidth="1"/>
    <col min="7694" max="7694" width="12.28515625" style="105" customWidth="1"/>
    <col min="7695" max="7695" width="12.140625" style="105" customWidth="1"/>
    <col min="7696" max="7697" width="0" style="105" hidden="1" customWidth="1"/>
    <col min="7698" max="7698" width="12" style="105" customWidth="1"/>
    <col min="7699" max="7699" width="12.42578125" style="105" customWidth="1"/>
    <col min="7700" max="7700" width="11.5703125" style="105" customWidth="1"/>
    <col min="7701" max="7701" width="11.85546875" style="105" customWidth="1"/>
    <col min="7702" max="7702" width="0" style="105" hidden="1" customWidth="1"/>
    <col min="7703" max="7703" width="12.28515625" style="105" bestFit="1" customWidth="1"/>
    <col min="7704" max="7704" width="13.5703125" style="105" bestFit="1" customWidth="1"/>
    <col min="7705" max="7705" width="13.7109375" style="105" bestFit="1" customWidth="1"/>
    <col min="7706" max="7706" width="9.28515625" style="105" bestFit="1" customWidth="1"/>
    <col min="7707" max="7708" width="9.140625" style="105" bestFit="1" customWidth="1"/>
    <col min="7709" max="7714" width="8.85546875" style="105"/>
    <col min="7715" max="7716" width="9.140625" style="105" bestFit="1" customWidth="1"/>
    <col min="7717" max="7936" width="8.85546875" style="105"/>
    <col min="7937" max="7937" width="6.42578125" style="105" customWidth="1"/>
    <col min="7938" max="7938" width="61.42578125" style="105" customWidth="1"/>
    <col min="7939" max="7941" width="0" style="105" hidden="1" customWidth="1"/>
    <col min="7942" max="7942" width="14.42578125" style="105" customWidth="1"/>
    <col min="7943" max="7943" width="14.7109375" style="105" customWidth="1"/>
    <col min="7944" max="7944" width="15.140625" style="105" customWidth="1"/>
    <col min="7945" max="7945" width="13.5703125" style="105" customWidth="1"/>
    <col min="7946" max="7949" width="0" style="105" hidden="1" customWidth="1"/>
    <col min="7950" max="7950" width="12.28515625" style="105" customWidth="1"/>
    <col min="7951" max="7951" width="12.140625" style="105" customWidth="1"/>
    <col min="7952" max="7953" width="0" style="105" hidden="1" customWidth="1"/>
    <col min="7954" max="7954" width="12" style="105" customWidth="1"/>
    <col min="7955" max="7955" width="12.42578125" style="105" customWidth="1"/>
    <col min="7956" max="7956" width="11.5703125" style="105" customWidth="1"/>
    <col min="7957" max="7957" width="11.85546875" style="105" customWidth="1"/>
    <col min="7958" max="7958" width="0" style="105" hidden="1" customWidth="1"/>
    <col min="7959" max="7959" width="12.28515625" style="105" bestFit="1" customWidth="1"/>
    <col min="7960" max="7960" width="13.5703125" style="105" bestFit="1" customWidth="1"/>
    <col min="7961" max="7961" width="13.7109375" style="105" bestFit="1" customWidth="1"/>
    <col min="7962" max="7962" width="9.28515625" style="105" bestFit="1" customWidth="1"/>
    <col min="7963" max="7964" width="9.140625" style="105" bestFit="1" customWidth="1"/>
    <col min="7965" max="7970" width="8.85546875" style="105"/>
    <col min="7971" max="7972" width="9.140625" style="105" bestFit="1" customWidth="1"/>
    <col min="7973" max="8192" width="8.85546875" style="105"/>
    <col min="8193" max="8193" width="6.42578125" style="105" customWidth="1"/>
    <col min="8194" max="8194" width="61.42578125" style="105" customWidth="1"/>
    <col min="8195" max="8197" width="0" style="105" hidden="1" customWidth="1"/>
    <col min="8198" max="8198" width="14.42578125" style="105" customWidth="1"/>
    <col min="8199" max="8199" width="14.7109375" style="105" customWidth="1"/>
    <col min="8200" max="8200" width="15.140625" style="105" customWidth="1"/>
    <col min="8201" max="8201" width="13.5703125" style="105" customWidth="1"/>
    <col min="8202" max="8205" width="0" style="105" hidden="1" customWidth="1"/>
    <col min="8206" max="8206" width="12.28515625" style="105" customWidth="1"/>
    <col min="8207" max="8207" width="12.140625" style="105" customWidth="1"/>
    <col min="8208" max="8209" width="0" style="105" hidden="1" customWidth="1"/>
    <col min="8210" max="8210" width="12" style="105" customWidth="1"/>
    <col min="8211" max="8211" width="12.42578125" style="105" customWidth="1"/>
    <col min="8212" max="8212" width="11.5703125" style="105" customWidth="1"/>
    <col min="8213" max="8213" width="11.85546875" style="105" customWidth="1"/>
    <col min="8214" max="8214" width="0" style="105" hidden="1" customWidth="1"/>
    <col min="8215" max="8215" width="12.28515625" style="105" bestFit="1" customWidth="1"/>
    <col min="8216" max="8216" width="13.5703125" style="105" bestFit="1" customWidth="1"/>
    <col min="8217" max="8217" width="13.7109375" style="105" bestFit="1" customWidth="1"/>
    <col min="8218" max="8218" width="9.28515625" style="105" bestFit="1" customWidth="1"/>
    <col min="8219" max="8220" width="9.140625" style="105" bestFit="1" customWidth="1"/>
    <col min="8221" max="8226" width="8.85546875" style="105"/>
    <col min="8227" max="8228" width="9.140625" style="105" bestFit="1" customWidth="1"/>
    <col min="8229" max="8448" width="8.85546875" style="105"/>
    <col min="8449" max="8449" width="6.42578125" style="105" customWidth="1"/>
    <col min="8450" max="8450" width="61.42578125" style="105" customWidth="1"/>
    <col min="8451" max="8453" width="0" style="105" hidden="1" customWidth="1"/>
    <col min="8454" max="8454" width="14.42578125" style="105" customWidth="1"/>
    <col min="8455" max="8455" width="14.7109375" style="105" customWidth="1"/>
    <col min="8456" max="8456" width="15.140625" style="105" customWidth="1"/>
    <col min="8457" max="8457" width="13.5703125" style="105" customWidth="1"/>
    <col min="8458" max="8461" width="0" style="105" hidden="1" customWidth="1"/>
    <col min="8462" max="8462" width="12.28515625" style="105" customWidth="1"/>
    <col min="8463" max="8463" width="12.140625" style="105" customWidth="1"/>
    <col min="8464" max="8465" width="0" style="105" hidden="1" customWidth="1"/>
    <col min="8466" max="8466" width="12" style="105" customWidth="1"/>
    <col min="8467" max="8467" width="12.42578125" style="105" customWidth="1"/>
    <col min="8468" max="8468" width="11.5703125" style="105" customWidth="1"/>
    <col min="8469" max="8469" width="11.85546875" style="105" customWidth="1"/>
    <col min="8470" max="8470" width="0" style="105" hidden="1" customWidth="1"/>
    <col min="8471" max="8471" width="12.28515625" style="105" bestFit="1" customWidth="1"/>
    <col min="8472" max="8472" width="13.5703125" style="105" bestFit="1" customWidth="1"/>
    <col min="8473" max="8473" width="13.7109375" style="105" bestFit="1" customWidth="1"/>
    <col min="8474" max="8474" width="9.28515625" style="105" bestFit="1" customWidth="1"/>
    <col min="8475" max="8476" width="9.140625" style="105" bestFit="1" customWidth="1"/>
    <col min="8477" max="8482" width="8.85546875" style="105"/>
    <col min="8483" max="8484" width="9.140625" style="105" bestFit="1" customWidth="1"/>
    <col min="8485" max="8704" width="8.85546875" style="105"/>
    <col min="8705" max="8705" width="6.42578125" style="105" customWidth="1"/>
    <col min="8706" max="8706" width="61.42578125" style="105" customWidth="1"/>
    <col min="8707" max="8709" width="0" style="105" hidden="1" customWidth="1"/>
    <col min="8710" max="8710" width="14.42578125" style="105" customWidth="1"/>
    <col min="8711" max="8711" width="14.7109375" style="105" customWidth="1"/>
    <col min="8712" max="8712" width="15.140625" style="105" customWidth="1"/>
    <col min="8713" max="8713" width="13.5703125" style="105" customWidth="1"/>
    <col min="8714" max="8717" width="0" style="105" hidden="1" customWidth="1"/>
    <col min="8718" max="8718" width="12.28515625" style="105" customWidth="1"/>
    <col min="8719" max="8719" width="12.140625" style="105" customWidth="1"/>
    <col min="8720" max="8721" width="0" style="105" hidden="1" customWidth="1"/>
    <col min="8722" max="8722" width="12" style="105" customWidth="1"/>
    <col min="8723" max="8723" width="12.42578125" style="105" customWidth="1"/>
    <col min="8724" max="8724" width="11.5703125" style="105" customWidth="1"/>
    <col min="8725" max="8725" width="11.85546875" style="105" customWidth="1"/>
    <col min="8726" max="8726" width="0" style="105" hidden="1" customWidth="1"/>
    <col min="8727" max="8727" width="12.28515625" style="105" bestFit="1" customWidth="1"/>
    <col min="8728" max="8728" width="13.5703125" style="105" bestFit="1" customWidth="1"/>
    <col min="8729" max="8729" width="13.7109375" style="105" bestFit="1" customWidth="1"/>
    <col min="8730" max="8730" width="9.28515625" style="105" bestFit="1" customWidth="1"/>
    <col min="8731" max="8732" width="9.140625" style="105" bestFit="1" customWidth="1"/>
    <col min="8733" max="8738" width="8.85546875" style="105"/>
    <col min="8739" max="8740" width="9.140625" style="105" bestFit="1" customWidth="1"/>
    <col min="8741" max="8960" width="8.85546875" style="105"/>
    <col min="8961" max="8961" width="6.42578125" style="105" customWidth="1"/>
    <col min="8962" max="8962" width="61.42578125" style="105" customWidth="1"/>
    <col min="8963" max="8965" width="0" style="105" hidden="1" customWidth="1"/>
    <col min="8966" max="8966" width="14.42578125" style="105" customWidth="1"/>
    <col min="8967" max="8967" width="14.7109375" style="105" customWidth="1"/>
    <col min="8968" max="8968" width="15.140625" style="105" customWidth="1"/>
    <col min="8969" max="8969" width="13.5703125" style="105" customWidth="1"/>
    <col min="8970" max="8973" width="0" style="105" hidden="1" customWidth="1"/>
    <col min="8974" max="8974" width="12.28515625" style="105" customWidth="1"/>
    <col min="8975" max="8975" width="12.140625" style="105" customWidth="1"/>
    <col min="8976" max="8977" width="0" style="105" hidden="1" customWidth="1"/>
    <col min="8978" max="8978" width="12" style="105" customWidth="1"/>
    <col min="8979" max="8979" width="12.42578125" style="105" customWidth="1"/>
    <col min="8980" max="8980" width="11.5703125" style="105" customWidth="1"/>
    <col min="8981" max="8981" width="11.85546875" style="105" customWidth="1"/>
    <col min="8982" max="8982" width="0" style="105" hidden="1" customWidth="1"/>
    <col min="8983" max="8983" width="12.28515625" style="105" bestFit="1" customWidth="1"/>
    <col min="8984" max="8984" width="13.5703125" style="105" bestFit="1" customWidth="1"/>
    <col min="8985" max="8985" width="13.7109375" style="105" bestFit="1" customWidth="1"/>
    <col min="8986" max="8986" width="9.28515625" style="105" bestFit="1" customWidth="1"/>
    <col min="8987" max="8988" width="9.140625" style="105" bestFit="1" customWidth="1"/>
    <col min="8989" max="8994" width="8.85546875" style="105"/>
    <col min="8995" max="8996" width="9.140625" style="105" bestFit="1" customWidth="1"/>
    <col min="8997" max="9216" width="8.85546875" style="105"/>
    <col min="9217" max="9217" width="6.42578125" style="105" customWidth="1"/>
    <col min="9218" max="9218" width="61.42578125" style="105" customWidth="1"/>
    <col min="9219" max="9221" width="0" style="105" hidden="1" customWidth="1"/>
    <col min="9222" max="9222" width="14.42578125" style="105" customWidth="1"/>
    <col min="9223" max="9223" width="14.7109375" style="105" customWidth="1"/>
    <col min="9224" max="9224" width="15.140625" style="105" customWidth="1"/>
    <col min="9225" max="9225" width="13.5703125" style="105" customWidth="1"/>
    <col min="9226" max="9229" width="0" style="105" hidden="1" customWidth="1"/>
    <col min="9230" max="9230" width="12.28515625" style="105" customWidth="1"/>
    <col min="9231" max="9231" width="12.140625" style="105" customWidth="1"/>
    <col min="9232" max="9233" width="0" style="105" hidden="1" customWidth="1"/>
    <col min="9234" max="9234" width="12" style="105" customWidth="1"/>
    <col min="9235" max="9235" width="12.42578125" style="105" customWidth="1"/>
    <col min="9236" max="9236" width="11.5703125" style="105" customWidth="1"/>
    <col min="9237" max="9237" width="11.85546875" style="105" customWidth="1"/>
    <col min="9238" max="9238" width="0" style="105" hidden="1" customWidth="1"/>
    <col min="9239" max="9239" width="12.28515625" style="105" bestFit="1" customWidth="1"/>
    <col min="9240" max="9240" width="13.5703125" style="105" bestFit="1" customWidth="1"/>
    <col min="9241" max="9241" width="13.7109375" style="105" bestFit="1" customWidth="1"/>
    <col min="9242" max="9242" width="9.28515625" style="105" bestFit="1" customWidth="1"/>
    <col min="9243" max="9244" width="9.140625" style="105" bestFit="1" customWidth="1"/>
    <col min="9245" max="9250" width="8.85546875" style="105"/>
    <col min="9251" max="9252" width="9.140625" style="105" bestFit="1" customWidth="1"/>
    <col min="9253" max="9472" width="8.85546875" style="105"/>
    <col min="9473" max="9473" width="6.42578125" style="105" customWidth="1"/>
    <col min="9474" max="9474" width="61.42578125" style="105" customWidth="1"/>
    <col min="9475" max="9477" width="0" style="105" hidden="1" customWidth="1"/>
    <col min="9478" max="9478" width="14.42578125" style="105" customWidth="1"/>
    <col min="9479" max="9479" width="14.7109375" style="105" customWidth="1"/>
    <col min="9480" max="9480" width="15.140625" style="105" customWidth="1"/>
    <col min="9481" max="9481" width="13.5703125" style="105" customWidth="1"/>
    <col min="9482" max="9485" width="0" style="105" hidden="1" customWidth="1"/>
    <col min="9486" max="9486" width="12.28515625" style="105" customWidth="1"/>
    <col min="9487" max="9487" width="12.140625" style="105" customWidth="1"/>
    <col min="9488" max="9489" width="0" style="105" hidden="1" customWidth="1"/>
    <col min="9490" max="9490" width="12" style="105" customWidth="1"/>
    <col min="9491" max="9491" width="12.42578125" style="105" customWidth="1"/>
    <col min="9492" max="9492" width="11.5703125" style="105" customWidth="1"/>
    <col min="9493" max="9493" width="11.85546875" style="105" customWidth="1"/>
    <col min="9494" max="9494" width="0" style="105" hidden="1" customWidth="1"/>
    <col min="9495" max="9495" width="12.28515625" style="105" bestFit="1" customWidth="1"/>
    <col min="9496" max="9496" width="13.5703125" style="105" bestFit="1" customWidth="1"/>
    <col min="9497" max="9497" width="13.7109375" style="105" bestFit="1" customWidth="1"/>
    <col min="9498" max="9498" width="9.28515625" style="105" bestFit="1" customWidth="1"/>
    <col min="9499" max="9500" width="9.140625" style="105" bestFit="1" customWidth="1"/>
    <col min="9501" max="9506" width="8.85546875" style="105"/>
    <col min="9507" max="9508" width="9.140625" style="105" bestFit="1" customWidth="1"/>
    <col min="9509" max="9728" width="8.85546875" style="105"/>
    <col min="9729" max="9729" width="6.42578125" style="105" customWidth="1"/>
    <col min="9730" max="9730" width="61.42578125" style="105" customWidth="1"/>
    <col min="9731" max="9733" width="0" style="105" hidden="1" customWidth="1"/>
    <col min="9734" max="9734" width="14.42578125" style="105" customWidth="1"/>
    <col min="9735" max="9735" width="14.7109375" style="105" customWidth="1"/>
    <col min="9736" max="9736" width="15.140625" style="105" customWidth="1"/>
    <col min="9737" max="9737" width="13.5703125" style="105" customWidth="1"/>
    <col min="9738" max="9741" width="0" style="105" hidden="1" customWidth="1"/>
    <col min="9742" max="9742" width="12.28515625" style="105" customWidth="1"/>
    <col min="9743" max="9743" width="12.140625" style="105" customWidth="1"/>
    <col min="9744" max="9745" width="0" style="105" hidden="1" customWidth="1"/>
    <col min="9746" max="9746" width="12" style="105" customWidth="1"/>
    <col min="9747" max="9747" width="12.42578125" style="105" customWidth="1"/>
    <col min="9748" max="9748" width="11.5703125" style="105" customWidth="1"/>
    <col min="9749" max="9749" width="11.85546875" style="105" customWidth="1"/>
    <col min="9750" max="9750" width="0" style="105" hidden="1" customWidth="1"/>
    <col min="9751" max="9751" width="12.28515625" style="105" bestFit="1" customWidth="1"/>
    <col min="9752" max="9752" width="13.5703125" style="105" bestFit="1" customWidth="1"/>
    <col min="9753" max="9753" width="13.7109375" style="105" bestFit="1" customWidth="1"/>
    <col min="9754" max="9754" width="9.28515625" style="105" bestFit="1" customWidth="1"/>
    <col min="9755" max="9756" width="9.140625" style="105" bestFit="1" customWidth="1"/>
    <col min="9757" max="9762" width="8.85546875" style="105"/>
    <col min="9763" max="9764" width="9.140625" style="105" bestFit="1" customWidth="1"/>
    <col min="9765" max="9984" width="8.85546875" style="105"/>
    <col min="9985" max="9985" width="6.42578125" style="105" customWidth="1"/>
    <col min="9986" max="9986" width="61.42578125" style="105" customWidth="1"/>
    <col min="9987" max="9989" width="0" style="105" hidden="1" customWidth="1"/>
    <col min="9990" max="9990" width="14.42578125" style="105" customWidth="1"/>
    <col min="9991" max="9991" width="14.7109375" style="105" customWidth="1"/>
    <col min="9992" max="9992" width="15.140625" style="105" customWidth="1"/>
    <col min="9993" max="9993" width="13.5703125" style="105" customWidth="1"/>
    <col min="9994" max="9997" width="0" style="105" hidden="1" customWidth="1"/>
    <col min="9998" max="9998" width="12.28515625" style="105" customWidth="1"/>
    <col min="9999" max="9999" width="12.140625" style="105" customWidth="1"/>
    <col min="10000" max="10001" width="0" style="105" hidden="1" customWidth="1"/>
    <col min="10002" max="10002" width="12" style="105" customWidth="1"/>
    <col min="10003" max="10003" width="12.42578125" style="105" customWidth="1"/>
    <col min="10004" max="10004" width="11.5703125" style="105" customWidth="1"/>
    <col min="10005" max="10005" width="11.85546875" style="105" customWidth="1"/>
    <col min="10006" max="10006" width="0" style="105" hidden="1" customWidth="1"/>
    <col min="10007" max="10007" width="12.28515625" style="105" bestFit="1" customWidth="1"/>
    <col min="10008" max="10008" width="13.5703125" style="105" bestFit="1" customWidth="1"/>
    <col min="10009" max="10009" width="13.7109375" style="105" bestFit="1" customWidth="1"/>
    <col min="10010" max="10010" width="9.28515625" style="105" bestFit="1" customWidth="1"/>
    <col min="10011" max="10012" width="9.140625" style="105" bestFit="1" customWidth="1"/>
    <col min="10013" max="10018" width="8.85546875" style="105"/>
    <col min="10019" max="10020" width="9.140625" style="105" bestFit="1" customWidth="1"/>
    <col min="10021" max="10240" width="8.85546875" style="105"/>
    <col min="10241" max="10241" width="6.42578125" style="105" customWidth="1"/>
    <col min="10242" max="10242" width="61.42578125" style="105" customWidth="1"/>
    <col min="10243" max="10245" width="0" style="105" hidden="1" customWidth="1"/>
    <col min="10246" max="10246" width="14.42578125" style="105" customWidth="1"/>
    <col min="10247" max="10247" width="14.7109375" style="105" customWidth="1"/>
    <col min="10248" max="10248" width="15.140625" style="105" customWidth="1"/>
    <col min="10249" max="10249" width="13.5703125" style="105" customWidth="1"/>
    <col min="10250" max="10253" width="0" style="105" hidden="1" customWidth="1"/>
    <col min="10254" max="10254" width="12.28515625" style="105" customWidth="1"/>
    <col min="10255" max="10255" width="12.140625" style="105" customWidth="1"/>
    <col min="10256" max="10257" width="0" style="105" hidden="1" customWidth="1"/>
    <col min="10258" max="10258" width="12" style="105" customWidth="1"/>
    <col min="10259" max="10259" width="12.42578125" style="105" customWidth="1"/>
    <col min="10260" max="10260" width="11.5703125" style="105" customWidth="1"/>
    <col min="10261" max="10261" width="11.85546875" style="105" customWidth="1"/>
    <col min="10262" max="10262" width="0" style="105" hidden="1" customWidth="1"/>
    <col min="10263" max="10263" width="12.28515625" style="105" bestFit="1" customWidth="1"/>
    <col min="10264" max="10264" width="13.5703125" style="105" bestFit="1" customWidth="1"/>
    <col min="10265" max="10265" width="13.7109375" style="105" bestFit="1" customWidth="1"/>
    <col min="10266" max="10266" width="9.28515625" style="105" bestFit="1" customWidth="1"/>
    <col min="10267" max="10268" width="9.140625" style="105" bestFit="1" customWidth="1"/>
    <col min="10269" max="10274" width="8.85546875" style="105"/>
    <col min="10275" max="10276" width="9.140625" style="105" bestFit="1" customWidth="1"/>
    <col min="10277" max="10496" width="8.85546875" style="105"/>
    <col min="10497" max="10497" width="6.42578125" style="105" customWidth="1"/>
    <col min="10498" max="10498" width="61.42578125" style="105" customWidth="1"/>
    <col min="10499" max="10501" width="0" style="105" hidden="1" customWidth="1"/>
    <col min="10502" max="10502" width="14.42578125" style="105" customWidth="1"/>
    <col min="10503" max="10503" width="14.7109375" style="105" customWidth="1"/>
    <col min="10504" max="10504" width="15.140625" style="105" customWidth="1"/>
    <col min="10505" max="10505" width="13.5703125" style="105" customWidth="1"/>
    <col min="10506" max="10509" width="0" style="105" hidden="1" customWidth="1"/>
    <col min="10510" max="10510" width="12.28515625" style="105" customWidth="1"/>
    <col min="10511" max="10511" width="12.140625" style="105" customWidth="1"/>
    <col min="10512" max="10513" width="0" style="105" hidden="1" customWidth="1"/>
    <col min="10514" max="10514" width="12" style="105" customWidth="1"/>
    <col min="10515" max="10515" width="12.42578125" style="105" customWidth="1"/>
    <col min="10516" max="10516" width="11.5703125" style="105" customWidth="1"/>
    <col min="10517" max="10517" width="11.85546875" style="105" customWidth="1"/>
    <col min="10518" max="10518" width="0" style="105" hidden="1" customWidth="1"/>
    <col min="10519" max="10519" width="12.28515625" style="105" bestFit="1" customWidth="1"/>
    <col min="10520" max="10520" width="13.5703125" style="105" bestFit="1" customWidth="1"/>
    <col min="10521" max="10521" width="13.7109375" style="105" bestFit="1" customWidth="1"/>
    <col min="10522" max="10522" width="9.28515625" style="105" bestFit="1" customWidth="1"/>
    <col min="10523" max="10524" width="9.140625" style="105" bestFit="1" customWidth="1"/>
    <col min="10525" max="10530" width="8.85546875" style="105"/>
    <col min="10531" max="10532" width="9.140625" style="105" bestFit="1" customWidth="1"/>
    <col min="10533" max="10752" width="8.85546875" style="105"/>
    <col min="10753" max="10753" width="6.42578125" style="105" customWidth="1"/>
    <col min="10754" max="10754" width="61.42578125" style="105" customWidth="1"/>
    <col min="10755" max="10757" width="0" style="105" hidden="1" customWidth="1"/>
    <col min="10758" max="10758" width="14.42578125" style="105" customWidth="1"/>
    <col min="10759" max="10759" width="14.7109375" style="105" customWidth="1"/>
    <col min="10760" max="10760" width="15.140625" style="105" customWidth="1"/>
    <col min="10761" max="10761" width="13.5703125" style="105" customWidth="1"/>
    <col min="10762" max="10765" width="0" style="105" hidden="1" customWidth="1"/>
    <col min="10766" max="10766" width="12.28515625" style="105" customWidth="1"/>
    <col min="10767" max="10767" width="12.140625" style="105" customWidth="1"/>
    <col min="10768" max="10769" width="0" style="105" hidden="1" customWidth="1"/>
    <col min="10770" max="10770" width="12" style="105" customWidth="1"/>
    <col min="10771" max="10771" width="12.42578125" style="105" customWidth="1"/>
    <col min="10772" max="10772" width="11.5703125" style="105" customWidth="1"/>
    <col min="10773" max="10773" width="11.85546875" style="105" customWidth="1"/>
    <col min="10774" max="10774" width="0" style="105" hidden="1" customWidth="1"/>
    <col min="10775" max="10775" width="12.28515625" style="105" bestFit="1" customWidth="1"/>
    <col min="10776" max="10776" width="13.5703125" style="105" bestFit="1" customWidth="1"/>
    <col min="10777" max="10777" width="13.7109375" style="105" bestFit="1" customWidth="1"/>
    <col min="10778" max="10778" width="9.28515625" style="105" bestFit="1" customWidth="1"/>
    <col min="10779" max="10780" width="9.140625" style="105" bestFit="1" customWidth="1"/>
    <col min="10781" max="10786" width="8.85546875" style="105"/>
    <col min="10787" max="10788" width="9.140625" style="105" bestFit="1" customWidth="1"/>
    <col min="10789" max="11008" width="8.85546875" style="105"/>
    <col min="11009" max="11009" width="6.42578125" style="105" customWidth="1"/>
    <col min="11010" max="11010" width="61.42578125" style="105" customWidth="1"/>
    <col min="11011" max="11013" width="0" style="105" hidden="1" customWidth="1"/>
    <col min="11014" max="11014" width="14.42578125" style="105" customWidth="1"/>
    <col min="11015" max="11015" width="14.7109375" style="105" customWidth="1"/>
    <col min="11016" max="11016" width="15.140625" style="105" customWidth="1"/>
    <col min="11017" max="11017" width="13.5703125" style="105" customWidth="1"/>
    <col min="11018" max="11021" width="0" style="105" hidden="1" customWidth="1"/>
    <col min="11022" max="11022" width="12.28515625" style="105" customWidth="1"/>
    <col min="11023" max="11023" width="12.140625" style="105" customWidth="1"/>
    <col min="11024" max="11025" width="0" style="105" hidden="1" customWidth="1"/>
    <col min="11026" max="11026" width="12" style="105" customWidth="1"/>
    <col min="11027" max="11027" width="12.42578125" style="105" customWidth="1"/>
    <col min="11028" max="11028" width="11.5703125" style="105" customWidth="1"/>
    <col min="11029" max="11029" width="11.85546875" style="105" customWidth="1"/>
    <col min="11030" max="11030" width="0" style="105" hidden="1" customWidth="1"/>
    <col min="11031" max="11031" width="12.28515625" style="105" bestFit="1" customWidth="1"/>
    <col min="11032" max="11032" width="13.5703125" style="105" bestFit="1" customWidth="1"/>
    <col min="11033" max="11033" width="13.7109375" style="105" bestFit="1" customWidth="1"/>
    <col min="11034" max="11034" width="9.28515625" style="105" bestFit="1" customWidth="1"/>
    <col min="11035" max="11036" width="9.140625" style="105" bestFit="1" customWidth="1"/>
    <col min="11037" max="11042" width="8.85546875" style="105"/>
    <col min="11043" max="11044" width="9.140625" style="105" bestFit="1" customWidth="1"/>
    <col min="11045" max="11264" width="8.85546875" style="105"/>
    <col min="11265" max="11265" width="6.42578125" style="105" customWidth="1"/>
    <col min="11266" max="11266" width="61.42578125" style="105" customWidth="1"/>
    <col min="11267" max="11269" width="0" style="105" hidden="1" customWidth="1"/>
    <col min="11270" max="11270" width="14.42578125" style="105" customWidth="1"/>
    <col min="11271" max="11271" width="14.7109375" style="105" customWidth="1"/>
    <col min="11272" max="11272" width="15.140625" style="105" customWidth="1"/>
    <col min="11273" max="11273" width="13.5703125" style="105" customWidth="1"/>
    <col min="11274" max="11277" width="0" style="105" hidden="1" customWidth="1"/>
    <col min="11278" max="11278" width="12.28515625" style="105" customWidth="1"/>
    <col min="11279" max="11279" width="12.140625" style="105" customWidth="1"/>
    <col min="11280" max="11281" width="0" style="105" hidden="1" customWidth="1"/>
    <col min="11282" max="11282" width="12" style="105" customWidth="1"/>
    <col min="11283" max="11283" width="12.42578125" style="105" customWidth="1"/>
    <col min="11284" max="11284" width="11.5703125" style="105" customWidth="1"/>
    <col min="11285" max="11285" width="11.85546875" style="105" customWidth="1"/>
    <col min="11286" max="11286" width="0" style="105" hidden="1" customWidth="1"/>
    <col min="11287" max="11287" width="12.28515625" style="105" bestFit="1" customWidth="1"/>
    <col min="11288" max="11288" width="13.5703125" style="105" bestFit="1" customWidth="1"/>
    <col min="11289" max="11289" width="13.7109375" style="105" bestFit="1" customWidth="1"/>
    <col min="11290" max="11290" width="9.28515625" style="105" bestFit="1" customWidth="1"/>
    <col min="11291" max="11292" width="9.140625" style="105" bestFit="1" customWidth="1"/>
    <col min="11293" max="11298" width="8.85546875" style="105"/>
    <col min="11299" max="11300" width="9.140625" style="105" bestFit="1" customWidth="1"/>
    <col min="11301" max="11520" width="8.85546875" style="105"/>
    <col min="11521" max="11521" width="6.42578125" style="105" customWidth="1"/>
    <col min="11522" max="11522" width="61.42578125" style="105" customWidth="1"/>
    <col min="11523" max="11525" width="0" style="105" hidden="1" customWidth="1"/>
    <col min="11526" max="11526" width="14.42578125" style="105" customWidth="1"/>
    <col min="11527" max="11527" width="14.7109375" style="105" customWidth="1"/>
    <col min="11528" max="11528" width="15.140625" style="105" customWidth="1"/>
    <col min="11529" max="11529" width="13.5703125" style="105" customWidth="1"/>
    <col min="11530" max="11533" width="0" style="105" hidden="1" customWidth="1"/>
    <col min="11534" max="11534" width="12.28515625" style="105" customWidth="1"/>
    <col min="11535" max="11535" width="12.140625" style="105" customWidth="1"/>
    <col min="11536" max="11537" width="0" style="105" hidden="1" customWidth="1"/>
    <col min="11538" max="11538" width="12" style="105" customWidth="1"/>
    <col min="11539" max="11539" width="12.42578125" style="105" customWidth="1"/>
    <col min="11540" max="11540" width="11.5703125" style="105" customWidth="1"/>
    <col min="11541" max="11541" width="11.85546875" style="105" customWidth="1"/>
    <col min="11542" max="11542" width="0" style="105" hidden="1" customWidth="1"/>
    <col min="11543" max="11543" width="12.28515625" style="105" bestFit="1" customWidth="1"/>
    <col min="11544" max="11544" width="13.5703125" style="105" bestFit="1" customWidth="1"/>
    <col min="11545" max="11545" width="13.7109375" style="105" bestFit="1" customWidth="1"/>
    <col min="11546" max="11546" width="9.28515625" style="105" bestFit="1" customWidth="1"/>
    <col min="11547" max="11548" width="9.140625" style="105" bestFit="1" customWidth="1"/>
    <col min="11549" max="11554" width="8.85546875" style="105"/>
    <col min="11555" max="11556" width="9.140625" style="105" bestFit="1" customWidth="1"/>
    <col min="11557" max="11776" width="8.85546875" style="105"/>
    <col min="11777" max="11777" width="6.42578125" style="105" customWidth="1"/>
    <col min="11778" max="11778" width="61.42578125" style="105" customWidth="1"/>
    <col min="11779" max="11781" width="0" style="105" hidden="1" customWidth="1"/>
    <col min="11782" max="11782" width="14.42578125" style="105" customWidth="1"/>
    <col min="11783" max="11783" width="14.7109375" style="105" customWidth="1"/>
    <col min="11784" max="11784" width="15.140625" style="105" customWidth="1"/>
    <col min="11785" max="11785" width="13.5703125" style="105" customWidth="1"/>
    <col min="11786" max="11789" width="0" style="105" hidden="1" customWidth="1"/>
    <col min="11790" max="11790" width="12.28515625" style="105" customWidth="1"/>
    <col min="11791" max="11791" width="12.140625" style="105" customWidth="1"/>
    <col min="11792" max="11793" width="0" style="105" hidden="1" customWidth="1"/>
    <col min="11794" max="11794" width="12" style="105" customWidth="1"/>
    <col min="11795" max="11795" width="12.42578125" style="105" customWidth="1"/>
    <col min="11796" max="11796" width="11.5703125" style="105" customWidth="1"/>
    <col min="11797" max="11797" width="11.85546875" style="105" customWidth="1"/>
    <col min="11798" max="11798" width="0" style="105" hidden="1" customWidth="1"/>
    <col min="11799" max="11799" width="12.28515625" style="105" bestFit="1" customWidth="1"/>
    <col min="11800" max="11800" width="13.5703125" style="105" bestFit="1" customWidth="1"/>
    <col min="11801" max="11801" width="13.7109375" style="105" bestFit="1" customWidth="1"/>
    <col min="11802" max="11802" width="9.28515625" style="105" bestFit="1" customWidth="1"/>
    <col min="11803" max="11804" width="9.140625" style="105" bestFit="1" customWidth="1"/>
    <col min="11805" max="11810" width="8.85546875" style="105"/>
    <col min="11811" max="11812" width="9.140625" style="105" bestFit="1" customWidth="1"/>
    <col min="11813" max="12032" width="8.85546875" style="105"/>
    <col min="12033" max="12033" width="6.42578125" style="105" customWidth="1"/>
    <col min="12034" max="12034" width="61.42578125" style="105" customWidth="1"/>
    <col min="12035" max="12037" width="0" style="105" hidden="1" customWidth="1"/>
    <col min="12038" max="12038" width="14.42578125" style="105" customWidth="1"/>
    <col min="12039" max="12039" width="14.7109375" style="105" customWidth="1"/>
    <col min="12040" max="12040" width="15.140625" style="105" customWidth="1"/>
    <col min="12041" max="12041" width="13.5703125" style="105" customWidth="1"/>
    <col min="12042" max="12045" width="0" style="105" hidden="1" customWidth="1"/>
    <col min="12046" max="12046" width="12.28515625" style="105" customWidth="1"/>
    <col min="12047" max="12047" width="12.140625" style="105" customWidth="1"/>
    <col min="12048" max="12049" width="0" style="105" hidden="1" customWidth="1"/>
    <col min="12050" max="12050" width="12" style="105" customWidth="1"/>
    <col min="12051" max="12051" width="12.42578125" style="105" customWidth="1"/>
    <col min="12052" max="12052" width="11.5703125" style="105" customWidth="1"/>
    <col min="12053" max="12053" width="11.85546875" style="105" customWidth="1"/>
    <col min="12054" max="12054" width="0" style="105" hidden="1" customWidth="1"/>
    <col min="12055" max="12055" width="12.28515625" style="105" bestFit="1" customWidth="1"/>
    <col min="12056" max="12056" width="13.5703125" style="105" bestFit="1" customWidth="1"/>
    <col min="12057" max="12057" width="13.7109375" style="105" bestFit="1" customWidth="1"/>
    <col min="12058" max="12058" width="9.28515625" style="105" bestFit="1" customWidth="1"/>
    <col min="12059" max="12060" width="9.140625" style="105" bestFit="1" customWidth="1"/>
    <col min="12061" max="12066" width="8.85546875" style="105"/>
    <col min="12067" max="12068" width="9.140625" style="105" bestFit="1" customWidth="1"/>
    <col min="12069" max="12288" width="8.85546875" style="105"/>
    <col min="12289" max="12289" width="6.42578125" style="105" customWidth="1"/>
    <col min="12290" max="12290" width="61.42578125" style="105" customWidth="1"/>
    <col min="12291" max="12293" width="0" style="105" hidden="1" customWidth="1"/>
    <col min="12294" max="12294" width="14.42578125" style="105" customWidth="1"/>
    <col min="12295" max="12295" width="14.7109375" style="105" customWidth="1"/>
    <col min="12296" max="12296" width="15.140625" style="105" customWidth="1"/>
    <col min="12297" max="12297" width="13.5703125" style="105" customWidth="1"/>
    <col min="12298" max="12301" width="0" style="105" hidden="1" customWidth="1"/>
    <col min="12302" max="12302" width="12.28515625" style="105" customWidth="1"/>
    <col min="12303" max="12303" width="12.140625" style="105" customWidth="1"/>
    <col min="12304" max="12305" width="0" style="105" hidden="1" customWidth="1"/>
    <col min="12306" max="12306" width="12" style="105" customWidth="1"/>
    <col min="12307" max="12307" width="12.42578125" style="105" customWidth="1"/>
    <col min="12308" max="12308" width="11.5703125" style="105" customWidth="1"/>
    <col min="12309" max="12309" width="11.85546875" style="105" customWidth="1"/>
    <col min="12310" max="12310" width="0" style="105" hidden="1" customWidth="1"/>
    <col min="12311" max="12311" width="12.28515625" style="105" bestFit="1" customWidth="1"/>
    <col min="12312" max="12312" width="13.5703125" style="105" bestFit="1" customWidth="1"/>
    <col min="12313" max="12313" width="13.7109375" style="105" bestFit="1" customWidth="1"/>
    <col min="12314" max="12314" width="9.28515625" style="105" bestFit="1" customWidth="1"/>
    <col min="12315" max="12316" width="9.140625" style="105" bestFit="1" customWidth="1"/>
    <col min="12317" max="12322" width="8.85546875" style="105"/>
    <col min="12323" max="12324" width="9.140625" style="105" bestFit="1" customWidth="1"/>
    <col min="12325" max="12544" width="8.85546875" style="105"/>
    <col min="12545" max="12545" width="6.42578125" style="105" customWidth="1"/>
    <col min="12546" max="12546" width="61.42578125" style="105" customWidth="1"/>
    <col min="12547" max="12549" width="0" style="105" hidden="1" customWidth="1"/>
    <col min="12550" max="12550" width="14.42578125" style="105" customWidth="1"/>
    <col min="12551" max="12551" width="14.7109375" style="105" customWidth="1"/>
    <col min="12552" max="12552" width="15.140625" style="105" customWidth="1"/>
    <col min="12553" max="12553" width="13.5703125" style="105" customWidth="1"/>
    <col min="12554" max="12557" width="0" style="105" hidden="1" customWidth="1"/>
    <col min="12558" max="12558" width="12.28515625" style="105" customWidth="1"/>
    <col min="12559" max="12559" width="12.140625" style="105" customWidth="1"/>
    <col min="12560" max="12561" width="0" style="105" hidden="1" customWidth="1"/>
    <col min="12562" max="12562" width="12" style="105" customWidth="1"/>
    <col min="12563" max="12563" width="12.42578125" style="105" customWidth="1"/>
    <col min="12564" max="12564" width="11.5703125" style="105" customWidth="1"/>
    <col min="12565" max="12565" width="11.85546875" style="105" customWidth="1"/>
    <col min="12566" max="12566" width="0" style="105" hidden="1" customWidth="1"/>
    <col min="12567" max="12567" width="12.28515625" style="105" bestFit="1" customWidth="1"/>
    <col min="12568" max="12568" width="13.5703125" style="105" bestFit="1" customWidth="1"/>
    <col min="12569" max="12569" width="13.7109375" style="105" bestFit="1" customWidth="1"/>
    <col min="12570" max="12570" width="9.28515625" style="105" bestFit="1" customWidth="1"/>
    <col min="12571" max="12572" width="9.140625" style="105" bestFit="1" customWidth="1"/>
    <col min="12573" max="12578" width="8.85546875" style="105"/>
    <col min="12579" max="12580" width="9.140625" style="105" bestFit="1" customWidth="1"/>
    <col min="12581" max="12800" width="8.85546875" style="105"/>
    <col min="12801" max="12801" width="6.42578125" style="105" customWidth="1"/>
    <col min="12802" max="12802" width="61.42578125" style="105" customWidth="1"/>
    <col min="12803" max="12805" width="0" style="105" hidden="1" customWidth="1"/>
    <col min="12806" max="12806" width="14.42578125" style="105" customWidth="1"/>
    <col min="12807" max="12807" width="14.7109375" style="105" customWidth="1"/>
    <col min="12808" max="12808" width="15.140625" style="105" customWidth="1"/>
    <col min="12809" max="12809" width="13.5703125" style="105" customWidth="1"/>
    <col min="12810" max="12813" width="0" style="105" hidden="1" customWidth="1"/>
    <col min="12814" max="12814" width="12.28515625" style="105" customWidth="1"/>
    <col min="12815" max="12815" width="12.140625" style="105" customWidth="1"/>
    <col min="12816" max="12817" width="0" style="105" hidden="1" customWidth="1"/>
    <col min="12818" max="12818" width="12" style="105" customWidth="1"/>
    <col min="12819" max="12819" width="12.42578125" style="105" customWidth="1"/>
    <col min="12820" max="12820" width="11.5703125" style="105" customWidth="1"/>
    <col min="12821" max="12821" width="11.85546875" style="105" customWidth="1"/>
    <col min="12822" max="12822" width="0" style="105" hidden="1" customWidth="1"/>
    <col min="12823" max="12823" width="12.28515625" style="105" bestFit="1" customWidth="1"/>
    <col min="12824" max="12824" width="13.5703125" style="105" bestFit="1" customWidth="1"/>
    <col min="12825" max="12825" width="13.7109375" style="105" bestFit="1" customWidth="1"/>
    <col min="12826" max="12826" width="9.28515625" style="105" bestFit="1" customWidth="1"/>
    <col min="12827" max="12828" width="9.140625" style="105" bestFit="1" customWidth="1"/>
    <col min="12829" max="12834" width="8.85546875" style="105"/>
    <col min="12835" max="12836" width="9.140625" style="105" bestFit="1" customWidth="1"/>
    <col min="12837" max="13056" width="8.85546875" style="105"/>
    <col min="13057" max="13057" width="6.42578125" style="105" customWidth="1"/>
    <col min="13058" max="13058" width="61.42578125" style="105" customWidth="1"/>
    <col min="13059" max="13061" width="0" style="105" hidden="1" customWidth="1"/>
    <col min="13062" max="13062" width="14.42578125" style="105" customWidth="1"/>
    <col min="13063" max="13063" width="14.7109375" style="105" customWidth="1"/>
    <col min="13064" max="13064" width="15.140625" style="105" customWidth="1"/>
    <col min="13065" max="13065" width="13.5703125" style="105" customWidth="1"/>
    <col min="13066" max="13069" width="0" style="105" hidden="1" customWidth="1"/>
    <col min="13070" max="13070" width="12.28515625" style="105" customWidth="1"/>
    <col min="13071" max="13071" width="12.140625" style="105" customWidth="1"/>
    <col min="13072" max="13073" width="0" style="105" hidden="1" customWidth="1"/>
    <col min="13074" max="13074" width="12" style="105" customWidth="1"/>
    <col min="13075" max="13075" width="12.42578125" style="105" customWidth="1"/>
    <col min="13076" max="13076" width="11.5703125" style="105" customWidth="1"/>
    <col min="13077" max="13077" width="11.85546875" style="105" customWidth="1"/>
    <col min="13078" max="13078" width="0" style="105" hidden="1" customWidth="1"/>
    <col min="13079" max="13079" width="12.28515625" style="105" bestFit="1" customWidth="1"/>
    <col min="13080" max="13080" width="13.5703125" style="105" bestFit="1" customWidth="1"/>
    <col min="13081" max="13081" width="13.7109375" style="105" bestFit="1" customWidth="1"/>
    <col min="13082" max="13082" width="9.28515625" style="105" bestFit="1" customWidth="1"/>
    <col min="13083" max="13084" width="9.140625" style="105" bestFit="1" customWidth="1"/>
    <col min="13085" max="13090" width="8.85546875" style="105"/>
    <col min="13091" max="13092" width="9.140625" style="105" bestFit="1" customWidth="1"/>
    <col min="13093" max="13312" width="8.85546875" style="105"/>
    <col min="13313" max="13313" width="6.42578125" style="105" customWidth="1"/>
    <col min="13314" max="13314" width="61.42578125" style="105" customWidth="1"/>
    <col min="13315" max="13317" width="0" style="105" hidden="1" customWidth="1"/>
    <col min="13318" max="13318" width="14.42578125" style="105" customWidth="1"/>
    <col min="13319" max="13319" width="14.7109375" style="105" customWidth="1"/>
    <col min="13320" max="13320" width="15.140625" style="105" customWidth="1"/>
    <col min="13321" max="13321" width="13.5703125" style="105" customWidth="1"/>
    <col min="13322" max="13325" width="0" style="105" hidden="1" customWidth="1"/>
    <col min="13326" max="13326" width="12.28515625" style="105" customWidth="1"/>
    <col min="13327" max="13327" width="12.140625" style="105" customWidth="1"/>
    <col min="13328" max="13329" width="0" style="105" hidden="1" customWidth="1"/>
    <col min="13330" max="13330" width="12" style="105" customWidth="1"/>
    <col min="13331" max="13331" width="12.42578125" style="105" customWidth="1"/>
    <col min="13332" max="13332" width="11.5703125" style="105" customWidth="1"/>
    <col min="13333" max="13333" width="11.85546875" style="105" customWidth="1"/>
    <col min="13334" max="13334" width="0" style="105" hidden="1" customWidth="1"/>
    <col min="13335" max="13335" width="12.28515625" style="105" bestFit="1" customWidth="1"/>
    <col min="13336" max="13336" width="13.5703125" style="105" bestFit="1" customWidth="1"/>
    <col min="13337" max="13337" width="13.7109375" style="105" bestFit="1" customWidth="1"/>
    <col min="13338" max="13338" width="9.28515625" style="105" bestFit="1" customWidth="1"/>
    <col min="13339" max="13340" width="9.140625" style="105" bestFit="1" customWidth="1"/>
    <col min="13341" max="13346" width="8.85546875" style="105"/>
    <col min="13347" max="13348" width="9.140625" style="105" bestFit="1" customWidth="1"/>
    <col min="13349" max="13568" width="8.85546875" style="105"/>
    <col min="13569" max="13569" width="6.42578125" style="105" customWidth="1"/>
    <col min="13570" max="13570" width="61.42578125" style="105" customWidth="1"/>
    <col min="13571" max="13573" width="0" style="105" hidden="1" customWidth="1"/>
    <col min="13574" max="13574" width="14.42578125" style="105" customWidth="1"/>
    <col min="13575" max="13575" width="14.7109375" style="105" customWidth="1"/>
    <col min="13576" max="13576" width="15.140625" style="105" customWidth="1"/>
    <col min="13577" max="13577" width="13.5703125" style="105" customWidth="1"/>
    <col min="13578" max="13581" width="0" style="105" hidden="1" customWidth="1"/>
    <col min="13582" max="13582" width="12.28515625" style="105" customWidth="1"/>
    <col min="13583" max="13583" width="12.140625" style="105" customWidth="1"/>
    <col min="13584" max="13585" width="0" style="105" hidden="1" customWidth="1"/>
    <col min="13586" max="13586" width="12" style="105" customWidth="1"/>
    <col min="13587" max="13587" width="12.42578125" style="105" customWidth="1"/>
    <col min="13588" max="13588" width="11.5703125" style="105" customWidth="1"/>
    <col min="13589" max="13589" width="11.85546875" style="105" customWidth="1"/>
    <col min="13590" max="13590" width="0" style="105" hidden="1" customWidth="1"/>
    <col min="13591" max="13591" width="12.28515625" style="105" bestFit="1" customWidth="1"/>
    <col min="13592" max="13592" width="13.5703125" style="105" bestFit="1" customWidth="1"/>
    <col min="13593" max="13593" width="13.7109375" style="105" bestFit="1" customWidth="1"/>
    <col min="13594" max="13594" width="9.28515625" style="105" bestFit="1" customWidth="1"/>
    <col min="13595" max="13596" width="9.140625" style="105" bestFit="1" customWidth="1"/>
    <col min="13597" max="13602" width="8.85546875" style="105"/>
    <col min="13603" max="13604" width="9.140625" style="105" bestFit="1" customWidth="1"/>
    <col min="13605" max="13824" width="8.85546875" style="105"/>
    <col min="13825" max="13825" width="6.42578125" style="105" customWidth="1"/>
    <col min="13826" max="13826" width="61.42578125" style="105" customWidth="1"/>
    <col min="13827" max="13829" width="0" style="105" hidden="1" customWidth="1"/>
    <col min="13830" max="13830" width="14.42578125" style="105" customWidth="1"/>
    <col min="13831" max="13831" width="14.7109375" style="105" customWidth="1"/>
    <col min="13832" max="13832" width="15.140625" style="105" customWidth="1"/>
    <col min="13833" max="13833" width="13.5703125" style="105" customWidth="1"/>
    <col min="13834" max="13837" width="0" style="105" hidden="1" customWidth="1"/>
    <col min="13838" max="13838" width="12.28515625" style="105" customWidth="1"/>
    <col min="13839" max="13839" width="12.140625" style="105" customWidth="1"/>
    <col min="13840" max="13841" width="0" style="105" hidden="1" customWidth="1"/>
    <col min="13842" max="13842" width="12" style="105" customWidth="1"/>
    <col min="13843" max="13843" width="12.42578125" style="105" customWidth="1"/>
    <col min="13844" max="13844" width="11.5703125" style="105" customWidth="1"/>
    <col min="13845" max="13845" width="11.85546875" style="105" customWidth="1"/>
    <col min="13846" max="13846" width="0" style="105" hidden="1" customWidth="1"/>
    <col min="13847" max="13847" width="12.28515625" style="105" bestFit="1" customWidth="1"/>
    <col min="13848" max="13848" width="13.5703125" style="105" bestFit="1" customWidth="1"/>
    <col min="13849" max="13849" width="13.7109375" style="105" bestFit="1" customWidth="1"/>
    <col min="13850" max="13850" width="9.28515625" style="105" bestFit="1" customWidth="1"/>
    <col min="13851" max="13852" width="9.140625" style="105" bestFit="1" customWidth="1"/>
    <col min="13853" max="13858" width="8.85546875" style="105"/>
    <col min="13859" max="13860" width="9.140625" style="105" bestFit="1" customWidth="1"/>
    <col min="13861" max="14080" width="8.85546875" style="105"/>
    <col min="14081" max="14081" width="6.42578125" style="105" customWidth="1"/>
    <col min="14082" max="14082" width="61.42578125" style="105" customWidth="1"/>
    <col min="14083" max="14085" width="0" style="105" hidden="1" customWidth="1"/>
    <col min="14086" max="14086" width="14.42578125" style="105" customWidth="1"/>
    <col min="14087" max="14087" width="14.7109375" style="105" customWidth="1"/>
    <col min="14088" max="14088" width="15.140625" style="105" customWidth="1"/>
    <col min="14089" max="14089" width="13.5703125" style="105" customWidth="1"/>
    <col min="14090" max="14093" width="0" style="105" hidden="1" customWidth="1"/>
    <col min="14094" max="14094" width="12.28515625" style="105" customWidth="1"/>
    <col min="14095" max="14095" width="12.140625" style="105" customWidth="1"/>
    <col min="14096" max="14097" width="0" style="105" hidden="1" customWidth="1"/>
    <col min="14098" max="14098" width="12" style="105" customWidth="1"/>
    <col min="14099" max="14099" width="12.42578125" style="105" customWidth="1"/>
    <col min="14100" max="14100" width="11.5703125" style="105" customWidth="1"/>
    <col min="14101" max="14101" width="11.85546875" style="105" customWidth="1"/>
    <col min="14102" max="14102" width="0" style="105" hidden="1" customWidth="1"/>
    <col min="14103" max="14103" width="12.28515625" style="105" bestFit="1" customWidth="1"/>
    <col min="14104" max="14104" width="13.5703125" style="105" bestFit="1" customWidth="1"/>
    <col min="14105" max="14105" width="13.7109375" style="105" bestFit="1" customWidth="1"/>
    <col min="14106" max="14106" width="9.28515625" style="105" bestFit="1" customWidth="1"/>
    <col min="14107" max="14108" width="9.140625" style="105" bestFit="1" customWidth="1"/>
    <col min="14109" max="14114" width="8.85546875" style="105"/>
    <col min="14115" max="14116" width="9.140625" style="105" bestFit="1" customWidth="1"/>
    <col min="14117" max="14336" width="8.85546875" style="105"/>
    <col min="14337" max="14337" width="6.42578125" style="105" customWidth="1"/>
    <col min="14338" max="14338" width="61.42578125" style="105" customWidth="1"/>
    <col min="14339" max="14341" width="0" style="105" hidden="1" customWidth="1"/>
    <col min="14342" max="14342" width="14.42578125" style="105" customWidth="1"/>
    <col min="14343" max="14343" width="14.7109375" style="105" customWidth="1"/>
    <col min="14344" max="14344" width="15.140625" style="105" customWidth="1"/>
    <col min="14345" max="14345" width="13.5703125" style="105" customWidth="1"/>
    <col min="14346" max="14349" width="0" style="105" hidden="1" customWidth="1"/>
    <col min="14350" max="14350" width="12.28515625" style="105" customWidth="1"/>
    <col min="14351" max="14351" width="12.140625" style="105" customWidth="1"/>
    <col min="14352" max="14353" width="0" style="105" hidden="1" customWidth="1"/>
    <col min="14354" max="14354" width="12" style="105" customWidth="1"/>
    <col min="14355" max="14355" width="12.42578125" style="105" customWidth="1"/>
    <col min="14356" max="14356" width="11.5703125" style="105" customWidth="1"/>
    <col min="14357" max="14357" width="11.85546875" style="105" customWidth="1"/>
    <col min="14358" max="14358" width="0" style="105" hidden="1" customWidth="1"/>
    <col min="14359" max="14359" width="12.28515625" style="105" bestFit="1" customWidth="1"/>
    <col min="14360" max="14360" width="13.5703125" style="105" bestFit="1" customWidth="1"/>
    <col min="14361" max="14361" width="13.7109375" style="105" bestFit="1" customWidth="1"/>
    <col min="14362" max="14362" width="9.28515625" style="105" bestFit="1" customWidth="1"/>
    <col min="14363" max="14364" width="9.140625" style="105" bestFit="1" customWidth="1"/>
    <col min="14365" max="14370" width="8.85546875" style="105"/>
    <col min="14371" max="14372" width="9.140625" style="105" bestFit="1" customWidth="1"/>
    <col min="14373" max="14592" width="8.85546875" style="105"/>
    <col min="14593" max="14593" width="6.42578125" style="105" customWidth="1"/>
    <col min="14594" max="14594" width="61.42578125" style="105" customWidth="1"/>
    <col min="14595" max="14597" width="0" style="105" hidden="1" customWidth="1"/>
    <col min="14598" max="14598" width="14.42578125" style="105" customWidth="1"/>
    <col min="14599" max="14599" width="14.7109375" style="105" customWidth="1"/>
    <col min="14600" max="14600" width="15.140625" style="105" customWidth="1"/>
    <col min="14601" max="14601" width="13.5703125" style="105" customWidth="1"/>
    <col min="14602" max="14605" width="0" style="105" hidden="1" customWidth="1"/>
    <col min="14606" max="14606" width="12.28515625" style="105" customWidth="1"/>
    <col min="14607" max="14607" width="12.140625" style="105" customWidth="1"/>
    <col min="14608" max="14609" width="0" style="105" hidden="1" customWidth="1"/>
    <col min="14610" max="14610" width="12" style="105" customWidth="1"/>
    <col min="14611" max="14611" width="12.42578125" style="105" customWidth="1"/>
    <col min="14612" max="14612" width="11.5703125" style="105" customWidth="1"/>
    <col min="14613" max="14613" width="11.85546875" style="105" customWidth="1"/>
    <col min="14614" max="14614" width="0" style="105" hidden="1" customWidth="1"/>
    <col min="14615" max="14615" width="12.28515625" style="105" bestFit="1" customWidth="1"/>
    <col min="14616" max="14616" width="13.5703125" style="105" bestFit="1" customWidth="1"/>
    <col min="14617" max="14617" width="13.7109375" style="105" bestFit="1" customWidth="1"/>
    <col min="14618" max="14618" width="9.28515625" style="105" bestFit="1" customWidth="1"/>
    <col min="14619" max="14620" width="9.140625" style="105" bestFit="1" customWidth="1"/>
    <col min="14621" max="14626" width="8.85546875" style="105"/>
    <col min="14627" max="14628" width="9.140625" style="105" bestFit="1" customWidth="1"/>
    <col min="14629" max="14848" width="8.85546875" style="105"/>
    <col min="14849" max="14849" width="6.42578125" style="105" customWidth="1"/>
    <col min="14850" max="14850" width="61.42578125" style="105" customWidth="1"/>
    <col min="14851" max="14853" width="0" style="105" hidden="1" customWidth="1"/>
    <col min="14854" max="14854" width="14.42578125" style="105" customWidth="1"/>
    <col min="14855" max="14855" width="14.7109375" style="105" customWidth="1"/>
    <col min="14856" max="14856" width="15.140625" style="105" customWidth="1"/>
    <col min="14857" max="14857" width="13.5703125" style="105" customWidth="1"/>
    <col min="14858" max="14861" width="0" style="105" hidden="1" customWidth="1"/>
    <col min="14862" max="14862" width="12.28515625" style="105" customWidth="1"/>
    <col min="14863" max="14863" width="12.140625" style="105" customWidth="1"/>
    <col min="14864" max="14865" width="0" style="105" hidden="1" customWidth="1"/>
    <col min="14866" max="14866" width="12" style="105" customWidth="1"/>
    <col min="14867" max="14867" width="12.42578125" style="105" customWidth="1"/>
    <col min="14868" max="14868" width="11.5703125" style="105" customWidth="1"/>
    <col min="14869" max="14869" width="11.85546875" style="105" customWidth="1"/>
    <col min="14870" max="14870" width="0" style="105" hidden="1" customWidth="1"/>
    <col min="14871" max="14871" width="12.28515625" style="105" bestFit="1" customWidth="1"/>
    <col min="14872" max="14872" width="13.5703125" style="105" bestFit="1" customWidth="1"/>
    <col min="14873" max="14873" width="13.7109375" style="105" bestFit="1" customWidth="1"/>
    <col min="14874" max="14874" width="9.28515625" style="105" bestFit="1" customWidth="1"/>
    <col min="14875" max="14876" width="9.140625" style="105" bestFit="1" customWidth="1"/>
    <col min="14877" max="14882" width="8.85546875" style="105"/>
    <col min="14883" max="14884" width="9.140625" style="105" bestFit="1" customWidth="1"/>
    <col min="14885" max="15104" width="8.85546875" style="105"/>
    <col min="15105" max="15105" width="6.42578125" style="105" customWidth="1"/>
    <col min="15106" max="15106" width="61.42578125" style="105" customWidth="1"/>
    <col min="15107" max="15109" width="0" style="105" hidden="1" customWidth="1"/>
    <col min="15110" max="15110" width="14.42578125" style="105" customWidth="1"/>
    <col min="15111" max="15111" width="14.7109375" style="105" customWidth="1"/>
    <col min="15112" max="15112" width="15.140625" style="105" customWidth="1"/>
    <col min="15113" max="15113" width="13.5703125" style="105" customWidth="1"/>
    <col min="15114" max="15117" width="0" style="105" hidden="1" customWidth="1"/>
    <col min="15118" max="15118" width="12.28515625" style="105" customWidth="1"/>
    <col min="15119" max="15119" width="12.140625" style="105" customWidth="1"/>
    <col min="15120" max="15121" width="0" style="105" hidden="1" customWidth="1"/>
    <col min="15122" max="15122" width="12" style="105" customWidth="1"/>
    <col min="15123" max="15123" width="12.42578125" style="105" customWidth="1"/>
    <col min="15124" max="15124" width="11.5703125" style="105" customWidth="1"/>
    <col min="15125" max="15125" width="11.85546875" style="105" customWidth="1"/>
    <col min="15126" max="15126" width="0" style="105" hidden="1" customWidth="1"/>
    <col min="15127" max="15127" width="12.28515625" style="105" bestFit="1" customWidth="1"/>
    <col min="15128" max="15128" width="13.5703125" style="105" bestFit="1" customWidth="1"/>
    <col min="15129" max="15129" width="13.7109375" style="105" bestFit="1" customWidth="1"/>
    <col min="15130" max="15130" width="9.28515625" style="105" bestFit="1" customWidth="1"/>
    <col min="15131" max="15132" width="9.140625" style="105" bestFit="1" customWidth="1"/>
    <col min="15133" max="15138" width="8.85546875" style="105"/>
    <col min="15139" max="15140" width="9.140625" style="105" bestFit="1" customWidth="1"/>
    <col min="15141" max="15360" width="8.85546875" style="105"/>
    <col min="15361" max="15361" width="6.42578125" style="105" customWidth="1"/>
    <col min="15362" max="15362" width="61.42578125" style="105" customWidth="1"/>
    <col min="15363" max="15365" width="0" style="105" hidden="1" customWidth="1"/>
    <col min="15366" max="15366" width="14.42578125" style="105" customWidth="1"/>
    <col min="15367" max="15367" width="14.7109375" style="105" customWidth="1"/>
    <col min="15368" max="15368" width="15.140625" style="105" customWidth="1"/>
    <col min="15369" max="15369" width="13.5703125" style="105" customWidth="1"/>
    <col min="15370" max="15373" width="0" style="105" hidden="1" customWidth="1"/>
    <col min="15374" max="15374" width="12.28515625" style="105" customWidth="1"/>
    <col min="15375" max="15375" width="12.140625" style="105" customWidth="1"/>
    <col min="15376" max="15377" width="0" style="105" hidden="1" customWidth="1"/>
    <col min="15378" max="15378" width="12" style="105" customWidth="1"/>
    <col min="15379" max="15379" width="12.42578125" style="105" customWidth="1"/>
    <col min="15380" max="15380" width="11.5703125" style="105" customWidth="1"/>
    <col min="15381" max="15381" width="11.85546875" style="105" customWidth="1"/>
    <col min="15382" max="15382" width="0" style="105" hidden="1" customWidth="1"/>
    <col min="15383" max="15383" width="12.28515625" style="105" bestFit="1" customWidth="1"/>
    <col min="15384" max="15384" width="13.5703125" style="105" bestFit="1" customWidth="1"/>
    <col min="15385" max="15385" width="13.7109375" style="105" bestFit="1" customWidth="1"/>
    <col min="15386" max="15386" width="9.28515625" style="105" bestFit="1" customWidth="1"/>
    <col min="15387" max="15388" width="9.140625" style="105" bestFit="1" customWidth="1"/>
    <col min="15389" max="15394" width="8.85546875" style="105"/>
    <col min="15395" max="15396" width="9.140625" style="105" bestFit="1" customWidth="1"/>
    <col min="15397" max="15616" width="8.85546875" style="105"/>
    <col min="15617" max="15617" width="6.42578125" style="105" customWidth="1"/>
    <col min="15618" max="15618" width="61.42578125" style="105" customWidth="1"/>
    <col min="15619" max="15621" width="0" style="105" hidden="1" customWidth="1"/>
    <col min="15622" max="15622" width="14.42578125" style="105" customWidth="1"/>
    <col min="15623" max="15623" width="14.7109375" style="105" customWidth="1"/>
    <col min="15624" max="15624" width="15.140625" style="105" customWidth="1"/>
    <col min="15625" max="15625" width="13.5703125" style="105" customWidth="1"/>
    <col min="15626" max="15629" width="0" style="105" hidden="1" customWidth="1"/>
    <col min="15630" max="15630" width="12.28515625" style="105" customWidth="1"/>
    <col min="15631" max="15631" width="12.140625" style="105" customWidth="1"/>
    <col min="15632" max="15633" width="0" style="105" hidden="1" customWidth="1"/>
    <col min="15634" max="15634" width="12" style="105" customWidth="1"/>
    <col min="15635" max="15635" width="12.42578125" style="105" customWidth="1"/>
    <col min="15636" max="15636" width="11.5703125" style="105" customWidth="1"/>
    <col min="15637" max="15637" width="11.85546875" style="105" customWidth="1"/>
    <col min="15638" max="15638" width="0" style="105" hidden="1" customWidth="1"/>
    <col min="15639" max="15639" width="12.28515625" style="105" bestFit="1" customWidth="1"/>
    <col min="15640" max="15640" width="13.5703125" style="105" bestFit="1" customWidth="1"/>
    <col min="15641" max="15641" width="13.7109375" style="105" bestFit="1" customWidth="1"/>
    <col min="15642" max="15642" width="9.28515625" style="105" bestFit="1" customWidth="1"/>
    <col min="15643" max="15644" width="9.140625" style="105" bestFit="1" customWidth="1"/>
    <col min="15645" max="15650" width="8.85546875" style="105"/>
    <col min="15651" max="15652" width="9.140625" style="105" bestFit="1" customWidth="1"/>
    <col min="15653" max="15872" width="8.85546875" style="105"/>
    <col min="15873" max="15873" width="6.42578125" style="105" customWidth="1"/>
    <col min="15874" max="15874" width="61.42578125" style="105" customWidth="1"/>
    <col min="15875" max="15877" width="0" style="105" hidden="1" customWidth="1"/>
    <col min="15878" max="15878" width="14.42578125" style="105" customWidth="1"/>
    <col min="15879" max="15879" width="14.7109375" style="105" customWidth="1"/>
    <col min="15880" max="15880" width="15.140625" style="105" customWidth="1"/>
    <col min="15881" max="15881" width="13.5703125" style="105" customWidth="1"/>
    <col min="15882" max="15885" width="0" style="105" hidden="1" customWidth="1"/>
    <col min="15886" max="15886" width="12.28515625" style="105" customWidth="1"/>
    <col min="15887" max="15887" width="12.140625" style="105" customWidth="1"/>
    <col min="15888" max="15889" width="0" style="105" hidden="1" customWidth="1"/>
    <col min="15890" max="15890" width="12" style="105" customWidth="1"/>
    <col min="15891" max="15891" width="12.42578125" style="105" customWidth="1"/>
    <col min="15892" max="15892" width="11.5703125" style="105" customWidth="1"/>
    <col min="15893" max="15893" width="11.85546875" style="105" customWidth="1"/>
    <col min="15894" max="15894" width="0" style="105" hidden="1" customWidth="1"/>
    <col min="15895" max="15895" width="12.28515625" style="105" bestFit="1" customWidth="1"/>
    <col min="15896" max="15896" width="13.5703125" style="105" bestFit="1" customWidth="1"/>
    <col min="15897" max="15897" width="13.7109375" style="105" bestFit="1" customWidth="1"/>
    <col min="15898" max="15898" width="9.28515625" style="105" bestFit="1" customWidth="1"/>
    <col min="15899" max="15900" width="9.140625" style="105" bestFit="1" customWidth="1"/>
    <col min="15901" max="15906" width="8.85546875" style="105"/>
    <col min="15907" max="15908" width="9.140625" style="105" bestFit="1" customWidth="1"/>
    <col min="15909" max="16128" width="8.85546875" style="105"/>
    <col min="16129" max="16129" width="6.42578125" style="105" customWidth="1"/>
    <col min="16130" max="16130" width="61.42578125" style="105" customWidth="1"/>
    <col min="16131" max="16133" width="0" style="105" hidden="1" customWidth="1"/>
    <col min="16134" max="16134" width="14.42578125" style="105" customWidth="1"/>
    <col min="16135" max="16135" width="14.7109375" style="105" customWidth="1"/>
    <col min="16136" max="16136" width="15.140625" style="105" customWidth="1"/>
    <col min="16137" max="16137" width="13.5703125" style="105" customWidth="1"/>
    <col min="16138" max="16141" width="0" style="105" hidden="1" customWidth="1"/>
    <col min="16142" max="16142" width="12.28515625" style="105" customWidth="1"/>
    <col min="16143" max="16143" width="12.140625" style="105" customWidth="1"/>
    <col min="16144" max="16145" width="0" style="105" hidden="1" customWidth="1"/>
    <col min="16146" max="16146" width="12" style="105" customWidth="1"/>
    <col min="16147" max="16147" width="12.42578125" style="105" customWidth="1"/>
    <col min="16148" max="16148" width="11.5703125" style="105" customWidth="1"/>
    <col min="16149" max="16149" width="11.85546875" style="105" customWidth="1"/>
    <col min="16150" max="16150" width="0" style="105" hidden="1" customWidth="1"/>
    <col min="16151" max="16151" width="12.28515625" style="105" bestFit="1" customWidth="1"/>
    <col min="16152" max="16152" width="13.5703125" style="105" bestFit="1" customWidth="1"/>
    <col min="16153" max="16153" width="13.7109375" style="105" bestFit="1" customWidth="1"/>
    <col min="16154" max="16154" width="9.28515625" style="105" bestFit="1" customWidth="1"/>
    <col min="16155" max="16156" width="9.140625" style="105" bestFit="1" customWidth="1"/>
    <col min="16157" max="16162" width="8.85546875" style="105"/>
    <col min="16163" max="16164" width="9.140625" style="105" bestFit="1" customWidth="1"/>
    <col min="16165" max="16384" width="8.85546875" style="105"/>
  </cols>
  <sheetData>
    <row r="1" spans="1:25" ht="22.5" customHeight="1" x14ac:dyDescent="0.25">
      <c r="A1" s="229" t="s">
        <v>1091</v>
      </c>
      <c r="B1" s="229"/>
      <c r="C1" s="229"/>
      <c r="D1" s="229"/>
      <c r="E1" s="229"/>
      <c r="F1" s="229"/>
      <c r="G1" s="229"/>
      <c r="H1" s="229"/>
      <c r="I1" s="229"/>
      <c r="J1" s="229"/>
      <c r="K1" s="229"/>
      <c r="L1" s="229"/>
      <c r="M1" s="229"/>
      <c r="N1" s="229"/>
      <c r="O1" s="229"/>
      <c r="P1" s="229"/>
      <c r="Q1" s="229"/>
      <c r="R1" s="229"/>
      <c r="S1" s="229"/>
      <c r="T1" s="229"/>
      <c r="U1" s="229"/>
      <c r="V1" s="229"/>
    </row>
    <row r="2" spans="1:25" ht="24.75" customHeight="1" x14ac:dyDescent="0.25">
      <c r="A2" s="229" t="s">
        <v>1092</v>
      </c>
      <c r="B2" s="229"/>
      <c r="C2" s="229"/>
      <c r="D2" s="229"/>
      <c r="E2" s="229"/>
      <c r="F2" s="229"/>
      <c r="G2" s="229"/>
      <c r="H2" s="229"/>
      <c r="I2" s="229"/>
      <c r="J2" s="229"/>
      <c r="K2" s="229"/>
      <c r="L2" s="229"/>
      <c r="M2" s="229"/>
      <c r="N2" s="229"/>
      <c r="O2" s="229"/>
      <c r="P2" s="229"/>
      <c r="Q2" s="229"/>
      <c r="R2" s="229"/>
      <c r="S2" s="229"/>
      <c r="T2" s="229"/>
      <c r="U2" s="229"/>
      <c r="V2" s="229"/>
    </row>
    <row r="3" spans="1:25" ht="19.5" customHeight="1" x14ac:dyDescent="0.25">
      <c r="A3" s="229" t="s">
        <v>1093</v>
      </c>
      <c r="B3" s="229"/>
      <c r="C3" s="229"/>
      <c r="D3" s="229"/>
      <c r="E3" s="229"/>
      <c r="F3" s="229"/>
      <c r="G3" s="229"/>
      <c r="H3" s="229"/>
      <c r="I3" s="229"/>
      <c r="J3" s="229"/>
      <c r="K3" s="229"/>
      <c r="L3" s="229"/>
      <c r="M3" s="229"/>
      <c r="N3" s="229"/>
      <c r="O3" s="229"/>
      <c r="P3" s="229"/>
      <c r="Q3" s="229"/>
      <c r="R3" s="229"/>
      <c r="S3" s="229"/>
      <c r="T3" s="229"/>
      <c r="U3" s="229"/>
      <c r="V3" s="229"/>
    </row>
    <row r="4" spans="1:25" ht="19.5" customHeight="1" x14ac:dyDescent="0.25">
      <c r="A4" s="230" t="s">
        <v>1094</v>
      </c>
      <c r="B4" s="230"/>
      <c r="C4" s="230"/>
      <c r="D4" s="230"/>
      <c r="E4" s="230"/>
      <c r="F4" s="230"/>
      <c r="G4" s="230"/>
      <c r="H4" s="230"/>
      <c r="I4" s="230"/>
      <c r="J4" s="230"/>
      <c r="K4" s="230"/>
      <c r="L4" s="230"/>
      <c r="M4" s="230"/>
      <c r="N4" s="230"/>
      <c r="O4" s="230"/>
      <c r="P4" s="230"/>
      <c r="Q4" s="230"/>
      <c r="R4" s="230"/>
      <c r="S4" s="230"/>
      <c r="T4" s="230"/>
      <c r="U4" s="230"/>
      <c r="V4" s="106"/>
    </row>
    <row r="5" spans="1:25" x14ac:dyDescent="0.25">
      <c r="A5" s="231" t="s">
        <v>56</v>
      </c>
      <c r="B5" s="231"/>
      <c r="C5" s="231"/>
      <c r="D5" s="231"/>
      <c r="E5" s="231"/>
      <c r="F5" s="231"/>
      <c r="G5" s="231"/>
      <c r="H5" s="231"/>
      <c r="I5" s="231"/>
      <c r="J5" s="231"/>
      <c r="K5" s="231"/>
      <c r="L5" s="231"/>
      <c r="M5" s="231"/>
      <c r="N5" s="231"/>
      <c r="O5" s="231"/>
      <c r="P5" s="231"/>
      <c r="Q5" s="231"/>
      <c r="R5" s="231"/>
      <c r="S5" s="231"/>
      <c r="T5" s="231"/>
      <c r="U5" s="231"/>
      <c r="V5" s="231"/>
    </row>
    <row r="6" spans="1:25" s="107" customFormat="1" x14ac:dyDescent="0.25">
      <c r="A6" s="228" t="s">
        <v>1095</v>
      </c>
      <c r="B6" s="228" t="s">
        <v>180</v>
      </c>
      <c r="C6" s="228" t="s">
        <v>1005</v>
      </c>
      <c r="D6" s="228" t="s">
        <v>1096</v>
      </c>
      <c r="E6" s="228" t="s">
        <v>1097</v>
      </c>
      <c r="F6" s="228" t="s">
        <v>1098</v>
      </c>
      <c r="G6" s="228" t="s">
        <v>1099</v>
      </c>
      <c r="H6" s="228"/>
      <c r="I6" s="228"/>
      <c r="J6" s="228" t="s">
        <v>1100</v>
      </c>
      <c r="K6" s="228"/>
      <c r="L6" s="228" t="s">
        <v>1101</v>
      </c>
      <c r="M6" s="228"/>
      <c r="N6" s="228" t="s">
        <v>1102</v>
      </c>
      <c r="O6" s="228"/>
      <c r="P6" s="228" t="s">
        <v>1103</v>
      </c>
      <c r="Q6" s="228"/>
      <c r="R6" s="228" t="s">
        <v>1104</v>
      </c>
      <c r="S6" s="228"/>
      <c r="T6" s="228" t="s">
        <v>129</v>
      </c>
      <c r="U6" s="228"/>
      <c r="V6" s="228" t="s">
        <v>1105</v>
      </c>
    </row>
    <row r="7" spans="1:25" s="107" customFormat="1" x14ac:dyDescent="0.25">
      <c r="A7" s="228"/>
      <c r="B7" s="228"/>
      <c r="C7" s="228"/>
      <c r="D7" s="228"/>
      <c r="E7" s="228"/>
      <c r="F7" s="228"/>
      <c r="G7" s="228"/>
      <c r="H7" s="228"/>
      <c r="I7" s="228"/>
      <c r="J7" s="228"/>
      <c r="K7" s="228"/>
      <c r="L7" s="228"/>
      <c r="M7" s="228"/>
      <c r="N7" s="228"/>
      <c r="O7" s="228"/>
      <c r="P7" s="228"/>
      <c r="Q7" s="228"/>
      <c r="R7" s="228"/>
      <c r="S7" s="228"/>
      <c r="T7" s="228"/>
      <c r="U7" s="228"/>
      <c r="V7" s="228"/>
    </row>
    <row r="8" spans="1:25" s="107" customFormat="1" x14ac:dyDescent="0.25">
      <c r="A8" s="228"/>
      <c r="B8" s="228"/>
      <c r="C8" s="228"/>
      <c r="D8" s="228"/>
      <c r="E8" s="228"/>
      <c r="F8" s="228"/>
      <c r="G8" s="228"/>
      <c r="H8" s="228"/>
      <c r="I8" s="228"/>
      <c r="J8" s="228"/>
      <c r="K8" s="228"/>
      <c r="L8" s="228"/>
      <c r="M8" s="228"/>
      <c r="N8" s="228"/>
      <c r="O8" s="228"/>
      <c r="P8" s="228"/>
      <c r="Q8" s="228"/>
      <c r="R8" s="228"/>
      <c r="S8" s="228"/>
      <c r="T8" s="228"/>
      <c r="U8" s="228"/>
      <c r="V8" s="228"/>
    </row>
    <row r="9" spans="1:25" s="107" customFormat="1" x14ac:dyDescent="0.25">
      <c r="A9" s="228"/>
      <c r="B9" s="228"/>
      <c r="C9" s="228"/>
      <c r="D9" s="228"/>
      <c r="E9" s="228"/>
      <c r="F9" s="228"/>
      <c r="G9" s="228" t="s">
        <v>1106</v>
      </c>
      <c r="H9" s="228" t="s">
        <v>1006</v>
      </c>
      <c r="I9" s="228" t="s">
        <v>1107</v>
      </c>
      <c r="J9" s="228" t="s">
        <v>130</v>
      </c>
      <c r="K9" s="228" t="s">
        <v>1108</v>
      </c>
      <c r="L9" s="228" t="s">
        <v>130</v>
      </c>
      <c r="M9" s="228" t="s">
        <v>1108</v>
      </c>
      <c r="N9" s="228" t="s">
        <v>130</v>
      </c>
      <c r="O9" s="228" t="s">
        <v>1107</v>
      </c>
      <c r="P9" s="228" t="s">
        <v>1109</v>
      </c>
      <c r="Q9" s="228" t="s">
        <v>1110</v>
      </c>
      <c r="R9" s="228" t="s">
        <v>130</v>
      </c>
      <c r="S9" s="228" t="s">
        <v>1107</v>
      </c>
      <c r="T9" s="228" t="s">
        <v>1109</v>
      </c>
      <c r="U9" s="228" t="s">
        <v>1110</v>
      </c>
      <c r="V9" s="228"/>
    </row>
    <row r="10" spans="1:25" s="107" customFormat="1" x14ac:dyDescent="0.25">
      <c r="A10" s="228"/>
      <c r="B10" s="228"/>
      <c r="C10" s="228"/>
      <c r="D10" s="228"/>
      <c r="E10" s="228"/>
      <c r="F10" s="228"/>
      <c r="G10" s="228"/>
      <c r="H10" s="228"/>
      <c r="I10" s="228"/>
      <c r="J10" s="228"/>
      <c r="K10" s="228"/>
      <c r="L10" s="228"/>
      <c r="M10" s="228"/>
      <c r="N10" s="228"/>
      <c r="O10" s="228"/>
      <c r="P10" s="228"/>
      <c r="Q10" s="228"/>
      <c r="R10" s="228"/>
      <c r="S10" s="228"/>
      <c r="T10" s="228"/>
      <c r="U10" s="228"/>
      <c r="V10" s="228"/>
    </row>
    <row r="11" spans="1:25" s="107" customFormat="1" x14ac:dyDescent="0.25">
      <c r="A11" s="228"/>
      <c r="B11" s="228"/>
      <c r="C11" s="228"/>
      <c r="D11" s="228"/>
      <c r="E11" s="228"/>
      <c r="F11" s="228"/>
      <c r="G11" s="228"/>
      <c r="H11" s="228"/>
      <c r="I11" s="228"/>
      <c r="J11" s="228"/>
      <c r="K11" s="228"/>
      <c r="L11" s="228"/>
      <c r="M11" s="228"/>
      <c r="N11" s="228"/>
      <c r="O11" s="228"/>
      <c r="P11" s="228"/>
      <c r="Q11" s="228"/>
      <c r="R11" s="228"/>
      <c r="S11" s="228"/>
      <c r="T11" s="228"/>
      <c r="U11" s="228"/>
      <c r="V11" s="228"/>
    </row>
    <row r="12" spans="1:25" s="107" customFormat="1" x14ac:dyDescent="0.25">
      <c r="A12" s="228"/>
      <c r="B12" s="228"/>
      <c r="C12" s="228"/>
      <c r="D12" s="228"/>
      <c r="E12" s="228"/>
      <c r="F12" s="228"/>
      <c r="G12" s="228"/>
      <c r="H12" s="228"/>
      <c r="I12" s="228"/>
      <c r="J12" s="228"/>
      <c r="K12" s="228"/>
      <c r="L12" s="228"/>
      <c r="M12" s="228"/>
      <c r="N12" s="228"/>
      <c r="O12" s="228"/>
      <c r="P12" s="228"/>
      <c r="Q12" s="228"/>
      <c r="R12" s="228"/>
      <c r="S12" s="228"/>
      <c r="T12" s="228"/>
      <c r="U12" s="228"/>
      <c r="V12" s="228"/>
    </row>
    <row r="13" spans="1:25" hidden="1" x14ac:dyDescent="0.25">
      <c r="A13" s="108">
        <v>1</v>
      </c>
      <c r="B13" s="108">
        <v>2</v>
      </c>
      <c r="C13" s="108">
        <v>3</v>
      </c>
      <c r="D13" s="108">
        <f t="shared" ref="D13:U13" si="0">C13+1</f>
        <v>4</v>
      </c>
      <c r="E13" s="108">
        <f t="shared" si="0"/>
        <v>5</v>
      </c>
      <c r="F13" s="108">
        <f t="shared" si="0"/>
        <v>6</v>
      </c>
      <c r="G13" s="108">
        <f t="shared" si="0"/>
        <v>7</v>
      </c>
      <c r="H13" s="108">
        <f t="shared" si="0"/>
        <v>8</v>
      </c>
      <c r="I13" s="108">
        <f t="shared" si="0"/>
        <v>9</v>
      </c>
      <c r="J13" s="108">
        <f t="shared" si="0"/>
        <v>10</v>
      </c>
      <c r="K13" s="108">
        <f t="shared" si="0"/>
        <v>11</v>
      </c>
      <c r="L13" s="108">
        <f t="shared" si="0"/>
        <v>12</v>
      </c>
      <c r="M13" s="108">
        <f t="shared" si="0"/>
        <v>13</v>
      </c>
      <c r="N13" s="108">
        <f t="shared" si="0"/>
        <v>14</v>
      </c>
      <c r="O13" s="108">
        <f t="shared" si="0"/>
        <v>15</v>
      </c>
      <c r="P13" s="108">
        <f t="shared" si="0"/>
        <v>16</v>
      </c>
      <c r="Q13" s="108">
        <f t="shared" si="0"/>
        <v>17</v>
      </c>
      <c r="R13" s="108">
        <f t="shared" si="0"/>
        <v>18</v>
      </c>
      <c r="S13" s="108">
        <f t="shared" si="0"/>
        <v>19</v>
      </c>
      <c r="T13" s="108">
        <f t="shared" si="0"/>
        <v>20</v>
      </c>
      <c r="U13" s="108">
        <f t="shared" si="0"/>
        <v>21</v>
      </c>
      <c r="V13" s="108"/>
    </row>
    <row r="14" spans="1:25" hidden="1" x14ac:dyDescent="0.25">
      <c r="A14" s="108"/>
      <c r="B14" s="108"/>
      <c r="C14" s="108"/>
      <c r="D14" s="108"/>
      <c r="E14" s="108"/>
      <c r="F14" s="108"/>
      <c r="G14" s="108"/>
      <c r="H14" s="108"/>
      <c r="I14" s="108"/>
      <c r="J14" s="108"/>
      <c r="K14" s="108"/>
      <c r="L14" s="108"/>
      <c r="M14" s="108"/>
      <c r="N14" s="108"/>
      <c r="O14" s="108"/>
      <c r="P14" s="108"/>
      <c r="Q14" s="108"/>
      <c r="R14" s="108"/>
      <c r="S14" s="108"/>
      <c r="T14" s="108"/>
      <c r="U14" s="108"/>
      <c r="V14" s="108"/>
    </row>
    <row r="15" spans="1:25" x14ac:dyDescent="0.25">
      <c r="A15" s="109"/>
      <c r="B15" s="109" t="s">
        <v>1111</v>
      </c>
      <c r="C15" s="110"/>
      <c r="D15" s="111"/>
      <c r="E15" s="112"/>
      <c r="F15" s="109"/>
      <c r="G15" s="112"/>
      <c r="H15" s="113">
        <f>SUM(H16:H40)</f>
        <v>28636</v>
      </c>
      <c r="I15" s="113">
        <f t="shared" ref="I15:U15" si="1">SUM(I16:I40)</f>
        <v>19675</v>
      </c>
      <c r="J15" s="113">
        <f t="shared" si="1"/>
        <v>0</v>
      </c>
      <c r="K15" s="113">
        <f t="shared" si="1"/>
        <v>0</v>
      </c>
      <c r="L15" s="113">
        <f t="shared" si="1"/>
        <v>0</v>
      </c>
      <c r="M15" s="113">
        <f t="shared" si="1"/>
        <v>0</v>
      </c>
      <c r="N15" s="113">
        <f t="shared" si="1"/>
        <v>0</v>
      </c>
      <c r="O15" s="113">
        <f t="shared" si="1"/>
        <v>0</v>
      </c>
      <c r="P15" s="113">
        <f t="shared" si="1"/>
        <v>19423</v>
      </c>
      <c r="Q15" s="113">
        <f t="shared" si="1"/>
        <v>0</v>
      </c>
      <c r="R15" s="113">
        <f t="shared" si="1"/>
        <v>19423</v>
      </c>
      <c r="S15" s="113">
        <f t="shared" si="1"/>
        <v>19423</v>
      </c>
      <c r="T15" s="113">
        <f>SUM(T16:T40)</f>
        <v>19423</v>
      </c>
      <c r="U15" s="113">
        <f t="shared" si="1"/>
        <v>0</v>
      </c>
      <c r="V15" s="108"/>
      <c r="W15" s="114"/>
      <c r="X15" s="114"/>
      <c r="Y15" s="114"/>
    </row>
    <row r="16" spans="1:25" ht="63" x14ac:dyDescent="0.25">
      <c r="A16" s="115" t="s">
        <v>1008</v>
      </c>
      <c r="B16" s="103" t="s">
        <v>1050</v>
      </c>
      <c r="C16" s="116"/>
      <c r="D16" s="117"/>
      <c r="E16" s="117"/>
      <c r="F16" s="118" t="s">
        <v>1021</v>
      </c>
      <c r="G16" s="118" t="s">
        <v>1112</v>
      </c>
      <c r="H16" s="119">
        <v>4200</v>
      </c>
      <c r="I16" s="119">
        <v>4200</v>
      </c>
      <c r="J16" s="108"/>
      <c r="K16" s="108"/>
      <c r="L16" s="108"/>
      <c r="M16" s="108"/>
      <c r="N16" s="108"/>
      <c r="O16" s="108"/>
      <c r="P16" s="120">
        <v>4200</v>
      </c>
      <c r="Q16" s="108"/>
      <c r="R16" s="120">
        <v>4200</v>
      </c>
      <c r="S16" s="120">
        <v>4200</v>
      </c>
      <c r="T16" s="120">
        <v>4200</v>
      </c>
      <c r="U16" s="108"/>
      <c r="V16" s="115" t="s">
        <v>1113</v>
      </c>
      <c r="W16" s="114"/>
      <c r="X16" s="114"/>
      <c r="Y16" s="114"/>
    </row>
    <row r="17" spans="1:25" s="107" customFormat="1" ht="47.25" x14ac:dyDescent="0.25">
      <c r="A17" s="121">
        <v>1</v>
      </c>
      <c r="B17" s="122" t="s">
        <v>1022</v>
      </c>
      <c r="C17" s="123"/>
      <c r="D17" s="115"/>
      <c r="E17" s="115"/>
      <c r="F17" s="118" t="s">
        <v>1021</v>
      </c>
      <c r="G17" s="124" t="s">
        <v>1023</v>
      </c>
      <c r="H17" s="125">
        <v>500</v>
      </c>
      <c r="I17" s="125">
        <v>500</v>
      </c>
      <c r="J17" s="108"/>
      <c r="K17" s="108"/>
      <c r="L17" s="108"/>
      <c r="M17" s="108"/>
      <c r="N17" s="126"/>
      <c r="O17" s="126"/>
      <c r="P17" s="125">
        <v>500</v>
      </c>
      <c r="Q17" s="108"/>
      <c r="R17" s="125">
        <v>500</v>
      </c>
      <c r="S17" s="125">
        <v>500</v>
      </c>
      <c r="T17" s="125">
        <v>500</v>
      </c>
      <c r="U17" s="108"/>
      <c r="V17" s="109"/>
      <c r="W17" s="127"/>
      <c r="X17" s="127"/>
      <c r="Y17" s="127"/>
    </row>
    <row r="18" spans="1:25" s="107" customFormat="1" ht="47.25" x14ac:dyDescent="0.25">
      <c r="A18" s="121">
        <v>2</v>
      </c>
      <c r="B18" s="122" t="s">
        <v>1114</v>
      </c>
      <c r="C18" s="123"/>
      <c r="D18" s="115"/>
      <c r="E18" s="115"/>
      <c r="F18" s="118" t="s">
        <v>1021</v>
      </c>
      <c r="G18" s="124" t="s">
        <v>1024</v>
      </c>
      <c r="H18" s="125">
        <v>250</v>
      </c>
      <c r="I18" s="125">
        <v>250</v>
      </c>
      <c r="J18" s="108"/>
      <c r="K18" s="108"/>
      <c r="L18" s="108"/>
      <c r="M18" s="108"/>
      <c r="N18" s="126"/>
      <c r="O18" s="126"/>
      <c r="P18" s="125">
        <v>250</v>
      </c>
      <c r="Q18" s="108"/>
      <c r="R18" s="125">
        <v>250</v>
      </c>
      <c r="S18" s="125">
        <v>250</v>
      </c>
      <c r="T18" s="125">
        <v>250</v>
      </c>
      <c r="U18" s="108"/>
      <c r="V18" s="109"/>
      <c r="W18" s="127"/>
      <c r="X18" s="127"/>
      <c r="Y18" s="127"/>
    </row>
    <row r="19" spans="1:25" s="107" customFormat="1" ht="47.25" x14ac:dyDescent="0.25">
      <c r="A19" s="121">
        <v>3</v>
      </c>
      <c r="B19" s="122" t="s">
        <v>1025</v>
      </c>
      <c r="C19" s="123"/>
      <c r="D19" s="115"/>
      <c r="E19" s="115"/>
      <c r="F19" s="118" t="s">
        <v>1021</v>
      </c>
      <c r="G19" s="124" t="s">
        <v>1026</v>
      </c>
      <c r="H19" s="125">
        <v>500</v>
      </c>
      <c r="I19" s="125">
        <v>500</v>
      </c>
      <c r="J19" s="108"/>
      <c r="K19" s="108"/>
      <c r="L19" s="108"/>
      <c r="M19" s="108"/>
      <c r="N19" s="126"/>
      <c r="O19" s="126"/>
      <c r="P19" s="125">
        <v>500</v>
      </c>
      <c r="Q19" s="108"/>
      <c r="R19" s="125">
        <v>500</v>
      </c>
      <c r="S19" s="125">
        <v>500</v>
      </c>
      <c r="T19" s="125">
        <v>500</v>
      </c>
      <c r="U19" s="108"/>
      <c r="V19" s="109"/>
      <c r="W19" s="127"/>
      <c r="X19" s="127"/>
      <c r="Y19" s="127"/>
    </row>
    <row r="20" spans="1:25" s="107" customFormat="1" ht="47.25" x14ac:dyDescent="0.25">
      <c r="A20" s="121">
        <v>4</v>
      </c>
      <c r="B20" s="125" t="s">
        <v>1027</v>
      </c>
      <c r="C20" s="123"/>
      <c r="D20" s="115"/>
      <c r="E20" s="115"/>
      <c r="F20" s="118" t="s">
        <v>1021</v>
      </c>
      <c r="G20" s="124" t="s">
        <v>1028</v>
      </c>
      <c r="H20" s="125">
        <v>300</v>
      </c>
      <c r="I20" s="125">
        <v>300</v>
      </c>
      <c r="J20" s="108"/>
      <c r="K20" s="108"/>
      <c r="L20" s="108"/>
      <c r="M20" s="108"/>
      <c r="N20" s="126"/>
      <c r="O20" s="126"/>
      <c r="P20" s="125">
        <v>300</v>
      </c>
      <c r="Q20" s="108"/>
      <c r="R20" s="125">
        <v>300</v>
      </c>
      <c r="S20" s="125">
        <v>300</v>
      </c>
      <c r="T20" s="125">
        <v>300</v>
      </c>
      <c r="U20" s="108"/>
      <c r="V20" s="109"/>
      <c r="W20" s="127"/>
      <c r="X20" s="127"/>
      <c r="Y20" s="127"/>
    </row>
    <row r="21" spans="1:25" s="107" customFormat="1" ht="47.25" x14ac:dyDescent="0.25">
      <c r="A21" s="121">
        <v>5</v>
      </c>
      <c r="B21" s="125" t="s">
        <v>1029</v>
      </c>
      <c r="C21" s="123"/>
      <c r="D21" s="115"/>
      <c r="E21" s="115"/>
      <c r="F21" s="118" t="s">
        <v>1021</v>
      </c>
      <c r="G21" s="124" t="s">
        <v>1030</v>
      </c>
      <c r="H21" s="125">
        <v>400</v>
      </c>
      <c r="I21" s="125">
        <v>400</v>
      </c>
      <c r="J21" s="108"/>
      <c r="K21" s="108"/>
      <c r="L21" s="108"/>
      <c r="M21" s="108"/>
      <c r="N21" s="126"/>
      <c r="O21" s="126"/>
      <c r="P21" s="125">
        <v>400</v>
      </c>
      <c r="Q21" s="108"/>
      <c r="R21" s="125">
        <v>400</v>
      </c>
      <c r="S21" s="125">
        <v>400</v>
      </c>
      <c r="T21" s="125">
        <v>400</v>
      </c>
      <c r="U21" s="108"/>
      <c r="V21" s="109"/>
      <c r="W21" s="127"/>
      <c r="X21" s="127"/>
      <c r="Y21" s="127"/>
    </row>
    <row r="22" spans="1:25" s="107" customFormat="1" ht="47.25" x14ac:dyDescent="0.25">
      <c r="A22" s="121">
        <v>6</v>
      </c>
      <c r="B22" s="125" t="s">
        <v>1031</v>
      </c>
      <c r="C22" s="123"/>
      <c r="D22" s="115"/>
      <c r="E22" s="115"/>
      <c r="F22" s="118" t="s">
        <v>1021</v>
      </c>
      <c r="G22" s="124" t="s">
        <v>1032</v>
      </c>
      <c r="H22" s="125">
        <v>400</v>
      </c>
      <c r="I22" s="125">
        <v>400</v>
      </c>
      <c r="J22" s="108"/>
      <c r="K22" s="108"/>
      <c r="L22" s="108"/>
      <c r="M22" s="108"/>
      <c r="N22" s="126"/>
      <c r="O22" s="126"/>
      <c r="P22" s="125">
        <v>400</v>
      </c>
      <c r="Q22" s="108"/>
      <c r="R22" s="125">
        <v>400</v>
      </c>
      <c r="S22" s="125">
        <v>400</v>
      </c>
      <c r="T22" s="125">
        <v>400</v>
      </c>
      <c r="U22" s="108"/>
      <c r="V22" s="109"/>
      <c r="W22" s="127"/>
      <c r="X22" s="127"/>
      <c r="Y22" s="127"/>
    </row>
    <row r="23" spans="1:25" s="107" customFormat="1" ht="47.25" x14ac:dyDescent="0.25">
      <c r="A23" s="121">
        <v>7</v>
      </c>
      <c r="B23" s="125" t="s">
        <v>1033</v>
      </c>
      <c r="C23" s="123"/>
      <c r="D23" s="115"/>
      <c r="E23" s="115"/>
      <c r="F23" s="118" t="s">
        <v>1021</v>
      </c>
      <c r="G23" s="124" t="s">
        <v>1034</v>
      </c>
      <c r="H23" s="125">
        <v>600</v>
      </c>
      <c r="I23" s="125">
        <v>600</v>
      </c>
      <c r="J23" s="108"/>
      <c r="K23" s="108"/>
      <c r="L23" s="108"/>
      <c r="M23" s="108"/>
      <c r="N23" s="126"/>
      <c r="O23" s="126"/>
      <c r="P23" s="125">
        <v>600</v>
      </c>
      <c r="Q23" s="108"/>
      <c r="R23" s="125">
        <v>600</v>
      </c>
      <c r="S23" s="125">
        <v>600</v>
      </c>
      <c r="T23" s="125">
        <v>600</v>
      </c>
      <c r="U23" s="108"/>
      <c r="V23" s="109"/>
      <c r="W23" s="127"/>
      <c r="X23" s="127"/>
      <c r="Y23" s="127"/>
    </row>
    <row r="24" spans="1:25" s="107" customFormat="1" ht="47.25" x14ac:dyDescent="0.25">
      <c r="A24" s="121">
        <v>8</v>
      </c>
      <c r="B24" s="125" t="s">
        <v>1035</v>
      </c>
      <c r="C24" s="123"/>
      <c r="D24" s="115"/>
      <c r="E24" s="115"/>
      <c r="F24" s="118" t="s">
        <v>1021</v>
      </c>
      <c r="G24" s="124" t="s">
        <v>1036</v>
      </c>
      <c r="H24" s="125">
        <v>600</v>
      </c>
      <c r="I24" s="125">
        <v>600</v>
      </c>
      <c r="J24" s="108"/>
      <c r="K24" s="108"/>
      <c r="L24" s="108"/>
      <c r="M24" s="108"/>
      <c r="N24" s="126"/>
      <c r="O24" s="126"/>
      <c r="P24" s="125">
        <v>600</v>
      </c>
      <c r="Q24" s="108"/>
      <c r="R24" s="125">
        <v>600</v>
      </c>
      <c r="S24" s="125">
        <v>600</v>
      </c>
      <c r="T24" s="125">
        <v>600</v>
      </c>
      <c r="U24" s="108"/>
      <c r="V24" s="109"/>
      <c r="W24" s="127"/>
      <c r="X24" s="127"/>
      <c r="Y24" s="127"/>
    </row>
    <row r="25" spans="1:25" s="107" customFormat="1" ht="47.25" x14ac:dyDescent="0.25">
      <c r="A25" s="121">
        <v>9</v>
      </c>
      <c r="B25" s="125" t="s">
        <v>1037</v>
      </c>
      <c r="C25" s="123"/>
      <c r="D25" s="115"/>
      <c r="E25" s="115"/>
      <c r="F25" s="118" t="s">
        <v>1021</v>
      </c>
      <c r="G25" s="124" t="s">
        <v>1038</v>
      </c>
      <c r="H25" s="125">
        <v>500</v>
      </c>
      <c r="I25" s="125">
        <v>500</v>
      </c>
      <c r="J25" s="108"/>
      <c r="K25" s="108"/>
      <c r="L25" s="108"/>
      <c r="M25" s="108"/>
      <c r="N25" s="126"/>
      <c r="O25" s="126"/>
      <c r="P25" s="125">
        <v>500</v>
      </c>
      <c r="Q25" s="108"/>
      <c r="R25" s="125">
        <v>500</v>
      </c>
      <c r="S25" s="125">
        <v>500</v>
      </c>
      <c r="T25" s="125">
        <v>500</v>
      </c>
      <c r="U25" s="108"/>
      <c r="V25" s="109"/>
      <c r="W25" s="127"/>
      <c r="X25" s="127"/>
      <c r="Y25" s="127"/>
    </row>
    <row r="26" spans="1:25" s="107" customFormat="1" ht="47.25" x14ac:dyDescent="0.25">
      <c r="A26" s="121">
        <v>10</v>
      </c>
      <c r="B26" s="125" t="s">
        <v>1039</v>
      </c>
      <c r="C26" s="123"/>
      <c r="D26" s="115"/>
      <c r="E26" s="115"/>
      <c r="F26" s="118" t="s">
        <v>1021</v>
      </c>
      <c r="G26" s="124" t="s">
        <v>1040</v>
      </c>
      <c r="H26" s="125">
        <v>700</v>
      </c>
      <c r="I26" s="125">
        <v>700</v>
      </c>
      <c r="J26" s="108"/>
      <c r="K26" s="108"/>
      <c r="L26" s="108"/>
      <c r="M26" s="108"/>
      <c r="N26" s="126"/>
      <c r="O26" s="126"/>
      <c r="P26" s="125">
        <v>700</v>
      </c>
      <c r="Q26" s="108"/>
      <c r="R26" s="125">
        <v>700</v>
      </c>
      <c r="S26" s="125">
        <v>700</v>
      </c>
      <c r="T26" s="125">
        <v>700</v>
      </c>
      <c r="U26" s="108"/>
      <c r="V26" s="109"/>
      <c r="W26" s="127"/>
      <c r="X26" s="127"/>
      <c r="Y26" s="127"/>
    </row>
    <row r="27" spans="1:25" s="107" customFormat="1" ht="47.25" x14ac:dyDescent="0.25">
      <c r="A27" s="121">
        <v>11</v>
      </c>
      <c r="B27" s="125" t="s">
        <v>1041</v>
      </c>
      <c r="C27" s="123"/>
      <c r="D27" s="115"/>
      <c r="E27" s="115"/>
      <c r="F27" s="118" t="s">
        <v>1021</v>
      </c>
      <c r="G27" s="124" t="s">
        <v>1042</v>
      </c>
      <c r="H27" s="125">
        <v>500</v>
      </c>
      <c r="I27" s="125">
        <v>500</v>
      </c>
      <c r="J27" s="108"/>
      <c r="K27" s="108"/>
      <c r="L27" s="108"/>
      <c r="M27" s="108"/>
      <c r="N27" s="108"/>
      <c r="O27" s="108"/>
      <c r="P27" s="125">
        <v>500</v>
      </c>
      <c r="Q27" s="108"/>
      <c r="R27" s="125">
        <v>500</v>
      </c>
      <c r="S27" s="125">
        <v>500</v>
      </c>
      <c r="T27" s="125">
        <v>500</v>
      </c>
      <c r="U27" s="108"/>
      <c r="V27" s="109"/>
      <c r="W27" s="127"/>
      <c r="X27" s="127"/>
      <c r="Y27" s="127"/>
    </row>
    <row r="28" spans="1:25" s="107" customFormat="1" ht="47.25" x14ac:dyDescent="0.25">
      <c r="A28" s="121">
        <v>12</v>
      </c>
      <c r="B28" s="122" t="s">
        <v>1115</v>
      </c>
      <c r="C28" s="123"/>
      <c r="D28" s="115"/>
      <c r="E28" s="115"/>
      <c r="F28" s="115" t="s">
        <v>1019</v>
      </c>
      <c r="G28" s="128" t="s">
        <v>1116</v>
      </c>
      <c r="H28" s="128">
        <v>617</v>
      </c>
      <c r="I28" s="125">
        <v>261</v>
      </c>
      <c r="J28" s="108"/>
      <c r="K28" s="108"/>
      <c r="L28" s="108"/>
      <c r="M28" s="108"/>
      <c r="N28" s="108"/>
      <c r="O28" s="108"/>
      <c r="P28" s="129">
        <v>261</v>
      </c>
      <c r="Q28" s="108"/>
      <c r="R28" s="125">
        <v>261</v>
      </c>
      <c r="S28" s="125">
        <v>261</v>
      </c>
      <c r="T28" s="129">
        <v>261</v>
      </c>
      <c r="U28" s="108"/>
      <c r="V28" s="115" t="s">
        <v>211</v>
      </c>
      <c r="W28" s="127"/>
      <c r="X28" s="127"/>
      <c r="Y28" s="127"/>
    </row>
    <row r="29" spans="1:25" s="107" customFormat="1" ht="47.25" x14ac:dyDescent="0.25">
      <c r="A29" s="121">
        <v>13</v>
      </c>
      <c r="B29" s="122" t="s">
        <v>1117</v>
      </c>
      <c r="C29" s="123"/>
      <c r="D29" s="115"/>
      <c r="E29" s="115"/>
      <c r="F29" s="115" t="s">
        <v>1019</v>
      </c>
      <c r="G29" s="128" t="s">
        <v>1118</v>
      </c>
      <c r="H29" s="128">
        <v>1713</v>
      </c>
      <c r="I29" s="125">
        <v>1053</v>
      </c>
      <c r="J29" s="108"/>
      <c r="K29" s="108"/>
      <c r="L29" s="108"/>
      <c r="M29" s="108"/>
      <c r="N29" s="108"/>
      <c r="O29" s="108"/>
      <c r="P29" s="129">
        <v>1053</v>
      </c>
      <c r="Q29" s="108"/>
      <c r="R29" s="125">
        <v>1053</v>
      </c>
      <c r="S29" s="125">
        <v>1053</v>
      </c>
      <c r="T29" s="129">
        <v>1053</v>
      </c>
      <c r="U29" s="108"/>
      <c r="V29" s="115" t="s">
        <v>211</v>
      </c>
      <c r="W29" s="127"/>
      <c r="X29" s="127"/>
      <c r="Y29" s="127"/>
    </row>
    <row r="30" spans="1:25" s="107" customFormat="1" ht="47.25" x14ac:dyDescent="0.25">
      <c r="A30" s="121">
        <v>14</v>
      </c>
      <c r="B30" s="122" t="s">
        <v>1119</v>
      </c>
      <c r="C30" s="123"/>
      <c r="D30" s="115"/>
      <c r="E30" s="115"/>
      <c r="F30" s="130" t="s">
        <v>1019</v>
      </c>
      <c r="G30" s="128" t="s">
        <v>1120</v>
      </c>
      <c r="H30" s="128">
        <v>1713</v>
      </c>
      <c r="I30" s="125">
        <v>1053</v>
      </c>
      <c r="J30" s="108"/>
      <c r="K30" s="108"/>
      <c r="L30" s="108"/>
      <c r="M30" s="108"/>
      <c r="N30" s="108"/>
      <c r="O30" s="108"/>
      <c r="P30" s="129">
        <v>1053</v>
      </c>
      <c r="Q30" s="108"/>
      <c r="R30" s="125">
        <v>1053</v>
      </c>
      <c r="S30" s="125">
        <v>1053</v>
      </c>
      <c r="T30" s="129">
        <v>1053</v>
      </c>
      <c r="U30" s="108"/>
      <c r="V30" s="115" t="s">
        <v>211</v>
      </c>
      <c r="W30" s="127"/>
      <c r="X30" s="127"/>
      <c r="Y30" s="127"/>
    </row>
    <row r="31" spans="1:25" s="107" customFormat="1" ht="47.25" x14ac:dyDescent="0.25">
      <c r="A31" s="121">
        <v>15</v>
      </c>
      <c r="B31" s="122" t="s">
        <v>1121</v>
      </c>
      <c r="C31" s="123"/>
      <c r="D31" s="115"/>
      <c r="E31" s="115"/>
      <c r="F31" s="128" t="s">
        <v>1019</v>
      </c>
      <c r="G31" s="128" t="s">
        <v>1122</v>
      </c>
      <c r="H31" s="128">
        <v>3166</v>
      </c>
      <c r="I31" s="125">
        <v>2108</v>
      </c>
      <c r="J31" s="108"/>
      <c r="K31" s="108"/>
      <c r="L31" s="108"/>
      <c r="M31" s="108"/>
      <c r="N31" s="108"/>
      <c r="O31" s="108"/>
      <c r="P31" s="129">
        <v>2108</v>
      </c>
      <c r="Q31" s="108"/>
      <c r="R31" s="125">
        <v>2108</v>
      </c>
      <c r="S31" s="125">
        <v>2108</v>
      </c>
      <c r="T31" s="129">
        <v>2108</v>
      </c>
      <c r="U31" s="108"/>
      <c r="V31" s="115" t="s">
        <v>211</v>
      </c>
      <c r="W31" s="127"/>
      <c r="X31" s="127"/>
      <c r="Y31" s="127"/>
    </row>
    <row r="32" spans="1:25" s="107" customFormat="1" ht="47.25" x14ac:dyDescent="0.25">
      <c r="A32" s="121">
        <v>16</v>
      </c>
      <c r="B32" s="122" t="s">
        <v>1123</v>
      </c>
      <c r="C32" s="123"/>
      <c r="D32" s="115"/>
      <c r="E32" s="115"/>
      <c r="F32" s="128" t="s">
        <v>1019</v>
      </c>
      <c r="G32" s="128" t="s">
        <v>1124</v>
      </c>
      <c r="H32" s="128">
        <v>2176</v>
      </c>
      <c r="I32" s="125">
        <v>1375</v>
      </c>
      <c r="J32" s="108"/>
      <c r="K32" s="108"/>
      <c r="L32" s="108"/>
      <c r="M32" s="108"/>
      <c r="N32" s="108"/>
      <c r="O32" s="108"/>
      <c r="P32" s="129">
        <v>1375</v>
      </c>
      <c r="Q32" s="108"/>
      <c r="R32" s="125">
        <v>1375</v>
      </c>
      <c r="S32" s="125">
        <v>1375</v>
      </c>
      <c r="T32" s="129">
        <v>1375</v>
      </c>
      <c r="U32" s="108"/>
      <c r="V32" s="115" t="s">
        <v>211</v>
      </c>
      <c r="W32" s="127"/>
      <c r="X32" s="127"/>
      <c r="Y32" s="127"/>
    </row>
    <row r="33" spans="1:25" s="107" customFormat="1" ht="47.25" x14ac:dyDescent="0.25">
      <c r="A33" s="121">
        <v>17</v>
      </c>
      <c r="B33" s="122" t="s">
        <v>1125</v>
      </c>
      <c r="C33" s="123"/>
      <c r="D33" s="115"/>
      <c r="E33" s="115"/>
      <c r="F33" s="128" t="s">
        <v>1126</v>
      </c>
      <c r="G33" s="128" t="s">
        <v>1127</v>
      </c>
      <c r="H33" s="128">
        <v>1312</v>
      </c>
      <c r="I33" s="125">
        <v>525</v>
      </c>
      <c r="J33" s="108"/>
      <c r="K33" s="108"/>
      <c r="L33" s="108"/>
      <c r="M33" s="108"/>
      <c r="N33" s="108"/>
      <c r="O33" s="108"/>
      <c r="P33" s="129">
        <v>525</v>
      </c>
      <c r="Q33" s="108"/>
      <c r="R33" s="125">
        <v>525</v>
      </c>
      <c r="S33" s="125">
        <v>525</v>
      </c>
      <c r="T33" s="129">
        <v>525</v>
      </c>
      <c r="U33" s="108"/>
      <c r="V33" s="115" t="s">
        <v>211</v>
      </c>
      <c r="W33" s="127"/>
      <c r="X33" s="127"/>
      <c r="Y33" s="127"/>
    </row>
    <row r="34" spans="1:25" s="107" customFormat="1" ht="47.25" x14ac:dyDescent="0.25">
      <c r="A34" s="121">
        <v>18</v>
      </c>
      <c r="B34" s="122" t="s">
        <v>1128</v>
      </c>
      <c r="C34" s="123"/>
      <c r="D34" s="115"/>
      <c r="E34" s="115"/>
      <c r="F34" s="128" t="s">
        <v>1126</v>
      </c>
      <c r="G34" s="128" t="s">
        <v>1129</v>
      </c>
      <c r="H34" s="128">
        <v>1378</v>
      </c>
      <c r="I34" s="125">
        <v>490</v>
      </c>
      <c r="J34" s="108"/>
      <c r="K34" s="108"/>
      <c r="L34" s="108"/>
      <c r="M34" s="108"/>
      <c r="N34" s="108"/>
      <c r="O34" s="108"/>
      <c r="P34" s="129">
        <v>238</v>
      </c>
      <c r="Q34" s="108"/>
      <c r="R34" s="125">
        <v>238</v>
      </c>
      <c r="S34" s="125">
        <v>238</v>
      </c>
      <c r="T34" s="129">
        <v>238</v>
      </c>
      <c r="U34" s="108"/>
      <c r="V34" s="115" t="s">
        <v>211</v>
      </c>
      <c r="W34" s="127"/>
      <c r="X34" s="127"/>
      <c r="Y34" s="127"/>
    </row>
    <row r="35" spans="1:25" s="107" customFormat="1" ht="47.25" x14ac:dyDescent="0.25">
      <c r="A35" s="121">
        <v>19</v>
      </c>
      <c r="B35" s="122" t="s">
        <v>1130</v>
      </c>
      <c r="C35" s="123"/>
      <c r="D35" s="115"/>
      <c r="E35" s="115"/>
      <c r="F35" s="128" t="s">
        <v>1126</v>
      </c>
      <c r="G35" s="128" t="s">
        <v>1131</v>
      </c>
      <c r="H35" s="128">
        <v>1297</v>
      </c>
      <c r="I35" s="125">
        <v>519</v>
      </c>
      <c r="J35" s="108"/>
      <c r="K35" s="108"/>
      <c r="L35" s="108"/>
      <c r="M35" s="108"/>
      <c r="N35" s="108"/>
      <c r="O35" s="108"/>
      <c r="P35" s="129">
        <v>519</v>
      </c>
      <c r="Q35" s="108"/>
      <c r="R35" s="125">
        <v>519</v>
      </c>
      <c r="S35" s="125">
        <v>519</v>
      </c>
      <c r="T35" s="129">
        <v>519</v>
      </c>
      <c r="U35" s="108"/>
      <c r="V35" s="115" t="s">
        <v>211</v>
      </c>
      <c r="W35" s="127"/>
      <c r="X35" s="127"/>
      <c r="Y35" s="127"/>
    </row>
    <row r="36" spans="1:25" s="107" customFormat="1" ht="47.25" x14ac:dyDescent="0.25">
      <c r="A36" s="121">
        <v>20</v>
      </c>
      <c r="B36" s="131" t="s">
        <v>1043</v>
      </c>
      <c r="C36" s="123"/>
      <c r="D36" s="115"/>
      <c r="E36" s="115"/>
      <c r="F36" s="132" t="s">
        <v>1020</v>
      </c>
      <c r="G36" s="133" t="s">
        <v>1044</v>
      </c>
      <c r="H36" s="134">
        <v>1346</v>
      </c>
      <c r="I36" s="134">
        <v>606</v>
      </c>
      <c r="J36" s="108"/>
      <c r="K36" s="108"/>
      <c r="L36" s="108"/>
      <c r="M36" s="108"/>
      <c r="N36" s="108"/>
      <c r="O36" s="108"/>
      <c r="P36" s="134">
        <v>606</v>
      </c>
      <c r="Q36" s="108"/>
      <c r="R36" s="134">
        <v>606</v>
      </c>
      <c r="S36" s="134">
        <v>606</v>
      </c>
      <c r="T36" s="134">
        <v>606</v>
      </c>
      <c r="U36" s="108"/>
      <c r="V36" s="115" t="s">
        <v>211</v>
      </c>
      <c r="W36" s="127"/>
      <c r="X36" s="127"/>
      <c r="Y36" s="127"/>
    </row>
    <row r="37" spans="1:25" s="107" customFormat="1" ht="47.25" x14ac:dyDescent="0.25">
      <c r="A37" s="121">
        <v>21</v>
      </c>
      <c r="B37" s="131" t="s">
        <v>1045</v>
      </c>
      <c r="C37" s="123"/>
      <c r="D37" s="115"/>
      <c r="E37" s="115"/>
      <c r="F37" s="132" t="s">
        <v>1020</v>
      </c>
      <c r="G37" s="133" t="s">
        <v>1044</v>
      </c>
      <c r="H37" s="134">
        <v>1278</v>
      </c>
      <c r="I37" s="134">
        <v>575</v>
      </c>
      <c r="J37" s="108"/>
      <c r="K37" s="108"/>
      <c r="L37" s="108"/>
      <c r="M37" s="108"/>
      <c r="N37" s="108"/>
      <c r="O37" s="108"/>
      <c r="P37" s="134">
        <v>575</v>
      </c>
      <c r="Q37" s="108"/>
      <c r="R37" s="134">
        <v>575</v>
      </c>
      <c r="S37" s="134">
        <v>575</v>
      </c>
      <c r="T37" s="134">
        <v>575</v>
      </c>
      <c r="U37" s="108"/>
      <c r="V37" s="115" t="s">
        <v>211</v>
      </c>
      <c r="W37" s="127"/>
      <c r="X37" s="127"/>
      <c r="Y37" s="127"/>
    </row>
    <row r="38" spans="1:25" s="107" customFormat="1" ht="47.25" x14ac:dyDescent="0.25">
      <c r="A38" s="121">
        <v>22</v>
      </c>
      <c r="B38" s="131" t="s">
        <v>1046</v>
      </c>
      <c r="C38" s="123"/>
      <c r="D38" s="115"/>
      <c r="E38" s="115"/>
      <c r="F38" s="132" t="s">
        <v>1020</v>
      </c>
      <c r="G38" s="133" t="s">
        <v>1044</v>
      </c>
      <c r="H38" s="134">
        <v>1278</v>
      </c>
      <c r="I38" s="134">
        <v>575</v>
      </c>
      <c r="J38" s="108"/>
      <c r="K38" s="108"/>
      <c r="L38" s="108"/>
      <c r="M38" s="108"/>
      <c r="N38" s="108"/>
      <c r="O38" s="108"/>
      <c r="P38" s="134">
        <v>575</v>
      </c>
      <c r="Q38" s="108"/>
      <c r="R38" s="134">
        <v>575</v>
      </c>
      <c r="S38" s="134">
        <v>575</v>
      </c>
      <c r="T38" s="134">
        <v>575</v>
      </c>
      <c r="U38" s="108"/>
      <c r="V38" s="115" t="s">
        <v>211</v>
      </c>
      <c r="W38" s="127"/>
      <c r="X38" s="127"/>
      <c r="Y38" s="127"/>
    </row>
    <row r="39" spans="1:25" s="107" customFormat="1" ht="47.25" x14ac:dyDescent="0.25">
      <c r="A39" s="121">
        <v>23</v>
      </c>
      <c r="B39" s="131" t="s">
        <v>1047</v>
      </c>
      <c r="C39" s="135"/>
      <c r="D39" s="109"/>
      <c r="E39" s="109"/>
      <c r="F39" s="132" t="s">
        <v>1020</v>
      </c>
      <c r="G39" s="133" t="s">
        <v>1044</v>
      </c>
      <c r="H39" s="134">
        <v>851</v>
      </c>
      <c r="I39" s="134">
        <v>383</v>
      </c>
      <c r="J39" s="112"/>
      <c r="K39" s="112"/>
      <c r="L39" s="112"/>
      <c r="M39" s="112"/>
      <c r="N39" s="112"/>
      <c r="O39" s="112"/>
      <c r="P39" s="134">
        <v>383</v>
      </c>
      <c r="Q39" s="112"/>
      <c r="R39" s="134">
        <v>383</v>
      </c>
      <c r="S39" s="134">
        <v>383</v>
      </c>
      <c r="T39" s="134">
        <v>383</v>
      </c>
      <c r="U39" s="112"/>
      <c r="V39" s="115" t="s">
        <v>211</v>
      </c>
      <c r="W39" s="127"/>
      <c r="X39" s="127"/>
      <c r="Y39" s="127"/>
    </row>
    <row r="40" spans="1:25" s="107" customFormat="1" ht="31.5" x14ac:dyDescent="0.25">
      <c r="A40" s="121">
        <v>24</v>
      </c>
      <c r="B40" s="131" t="s">
        <v>1048</v>
      </c>
      <c r="C40" s="135"/>
      <c r="D40" s="109"/>
      <c r="E40" s="109"/>
      <c r="F40" s="132" t="s">
        <v>1020</v>
      </c>
      <c r="G40" s="133" t="s">
        <v>1049</v>
      </c>
      <c r="H40" s="134">
        <v>1061</v>
      </c>
      <c r="I40" s="134">
        <v>702</v>
      </c>
      <c r="J40" s="112"/>
      <c r="K40" s="112"/>
      <c r="L40" s="112"/>
      <c r="M40" s="112"/>
      <c r="N40" s="112"/>
      <c r="O40" s="112"/>
      <c r="P40" s="134">
        <v>702</v>
      </c>
      <c r="Q40" s="112"/>
      <c r="R40" s="134">
        <v>702</v>
      </c>
      <c r="S40" s="134">
        <v>702</v>
      </c>
      <c r="T40" s="134">
        <v>702</v>
      </c>
      <c r="U40" s="112"/>
      <c r="V40" s="115" t="s">
        <v>211</v>
      </c>
      <c r="W40" s="127"/>
      <c r="X40" s="127"/>
      <c r="Y40" s="127"/>
    </row>
  </sheetData>
  <mergeCells count="34">
    <mergeCell ref="A6:A12"/>
    <mergeCell ref="B6:B12"/>
    <mergeCell ref="C6:C12"/>
    <mergeCell ref="D6:D12"/>
    <mergeCell ref="E6:E12"/>
    <mergeCell ref="A1:V1"/>
    <mergeCell ref="A2:V2"/>
    <mergeCell ref="A3:V3"/>
    <mergeCell ref="A4:U4"/>
    <mergeCell ref="A5:V5"/>
    <mergeCell ref="R6:S8"/>
    <mergeCell ref="F6:F12"/>
    <mergeCell ref="G6:I8"/>
    <mergeCell ref="J6:K8"/>
    <mergeCell ref="L6:M8"/>
    <mergeCell ref="N6:O8"/>
    <mergeCell ref="N9:N12"/>
    <mergeCell ref="O9:O12"/>
    <mergeCell ref="T6:U8"/>
    <mergeCell ref="V6:V12"/>
    <mergeCell ref="G9:G12"/>
    <mergeCell ref="H9:H12"/>
    <mergeCell ref="I9:I12"/>
    <mergeCell ref="J9:J12"/>
    <mergeCell ref="K9:K12"/>
    <mergeCell ref="L9:L12"/>
    <mergeCell ref="M9:M12"/>
    <mergeCell ref="P6:Q8"/>
    <mergeCell ref="P9:P12"/>
    <mergeCell ref="Q9:Q12"/>
    <mergeCell ref="R9:R12"/>
    <mergeCell ref="S9:S12"/>
    <mergeCell ref="T9:T12"/>
    <mergeCell ref="U9:U12"/>
  </mergeCells>
  <printOptions horizontalCentered="1"/>
  <pageMargins left="0.11811023622047245" right="0.11811023622047245" top="0.15748031496062992" bottom="0.15748031496062992" header="0.31496062992125984" footer="0.31496062992125984"/>
  <pageSetup paperSize="9" scale="70" orientation="landscape"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00B0F0"/>
  </sheetPr>
  <dimension ref="A1:F38"/>
  <sheetViews>
    <sheetView workbookViewId="0">
      <selection activeCell="M17" sqref="M17"/>
    </sheetView>
  </sheetViews>
  <sheetFormatPr defaultRowHeight="15" x14ac:dyDescent="0.25"/>
  <cols>
    <col min="1" max="1" width="6.28515625" customWidth="1"/>
    <col min="2" max="2" width="45.42578125" customWidth="1"/>
    <col min="3" max="6" width="9.7109375" customWidth="1"/>
  </cols>
  <sheetData>
    <row r="1" spans="1:6" ht="15.75" x14ac:dyDescent="0.25">
      <c r="F1" s="25" t="s">
        <v>684</v>
      </c>
    </row>
    <row r="2" spans="1:6" ht="23.25" customHeight="1" x14ac:dyDescent="0.25">
      <c r="A2" s="222" t="s">
        <v>745</v>
      </c>
      <c r="B2" s="222"/>
      <c r="C2" s="222"/>
      <c r="D2" s="222"/>
      <c r="E2" s="222"/>
      <c r="F2" s="222"/>
    </row>
    <row r="3" spans="1:6" ht="15.75" x14ac:dyDescent="0.25">
      <c r="A3" s="222" t="s">
        <v>126</v>
      </c>
      <c r="B3" s="222"/>
      <c r="C3" s="222"/>
      <c r="D3" s="222"/>
      <c r="E3" s="222"/>
      <c r="F3" s="222"/>
    </row>
    <row r="4" spans="1:6" ht="15.75" x14ac:dyDescent="0.25">
      <c r="F4" s="26" t="s">
        <v>56</v>
      </c>
    </row>
    <row r="5" spans="1:6" ht="15.75" x14ac:dyDescent="0.25">
      <c r="A5" s="223" t="s">
        <v>3</v>
      </c>
      <c r="B5" s="223" t="s">
        <v>355</v>
      </c>
      <c r="C5" s="223" t="s">
        <v>659</v>
      </c>
      <c r="D5" s="223" t="s">
        <v>746</v>
      </c>
      <c r="E5" s="223" t="s">
        <v>229</v>
      </c>
      <c r="F5" s="223"/>
    </row>
    <row r="6" spans="1:6" ht="31.5" x14ac:dyDescent="0.25">
      <c r="A6" s="223"/>
      <c r="B6" s="223"/>
      <c r="C6" s="223"/>
      <c r="D6" s="223"/>
      <c r="E6" s="29" t="s">
        <v>233</v>
      </c>
      <c r="F6" s="29" t="s">
        <v>415</v>
      </c>
    </row>
    <row r="7" spans="1:6" ht="15.75" x14ac:dyDescent="0.25">
      <c r="A7" s="28" t="s">
        <v>15</v>
      </c>
      <c r="B7" s="28" t="s">
        <v>16</v>
      </c>
      <c r="C7" s="28">
        <v>1</v>
      </c>
      <c r="D7" s="28">
        <v>2</v>
      </c>
      <c r="E7" s="28" t="s">
        <v>359</v>
      </c>
      <c r="F7" s="28" t="s">
        <v>360</v>
      </c>
    </row>
    <row r="8" spans="1:6" ht="15.75" x14ac:dyDescent="0.25">
      <c r="A8" s="29" t="s">
        <v>15</v>
      </c>
      <c r="B8" s="30" t="s">
        <v>237</v>
      </c>
      <c r="C8" s="28"/>
      <c r="D8" s="28"/>
      <c r="E8" s="28"/>
      <c r="F8" s="28"/>
    </row>
    <row r="9" spans="1:6" ht="15.75" x14ac:dyDescent="0.25">
      <c r="A9" s="29" t="s">
        <v>83</v>
      </c>
      <c r="B9" s="30" t="s">
        <v>361</v>
      </c>
      <c r="C9" s="28"/>
      <c r="D9" s="28"/>
      <c r="E9" s="28"/>
      <c r="F9" s="28"/>
    </row>
    <row r="10" spans="1:6" ht="15.75" x14ac:dyDescent="0.25">
      <c r="A10" s="28" t="s">
        <v>22</v>
      </c>
      <c r="B10" s="31" t="s">
        <v>362</v>
      </c>
      <c r="C10" s="28"/>
      <c r="D10" s="28"/>
      <c r="E10" s="28"/>
      <c r="F10" s="28"/>
    </row>
    <row r="11" spans="1:6" ht="15.75" x14ac:dyDescent="0.25">
      <c r="A11" s="28" t="s">
        <v>22</v>
      </c>
      <c r="B11" s="31" t="s">
        <v>363</v>
      </c>
      <c r="C11" s="28"/>
      <c r="D11" s="28"/>
      <c r="E11" s="28"/>
      <c r="F11" s="28"/>
    </row>
    <row r="12" spans="1:6" ht="15.75" x14ac:dyDescent="0.25">
      <c r="A12" s="29" t="s">
        <v>70</v>
      </c>
      <c r="B12" s="30" t="s">
        <v>747</v>
      </c>
      <c r="C12" s="28"/>
      <c r="D12" s="28"/>
      <c r="E12" s="28"/>
      <c r="F12" s="28"/>
    </row>
    <row r="13" spans="1:6" ht="15.75" x14ac:dyDescent="0.25">
      <c r="A13" s="28">
        <v>1</v>
      </c>
      <c r="B13" s="31" t="s">
        <v>240</v>
      </c>
      <c r="C13" s="28"/>
      <c r="D13" s="28"/>
      <c r="E13" s="28"/>
      <c r="F13" s="28"/>
    </row>
    <row r="14" spans="1:6" ht="15.75" x14ac:dyDescent="0.25">
      <c r="A14" s="28">
        <v>2</v>
      </c>
      <c r="B14" s="31" t="s">
        <v>88</v>
      </c>
      <c r="C14" s="28"/>
      <c r="D14" s="28"/>
      <c r="E14" s="28"/>
      <c r="F14" s="28"/>
    </row>
    <row r="15" spans="1:6" ht="15.75" x14ac:dyDescent="0.25">
      <c r="A15" s="29" t="s">
        <v>73</v>
      </c>
      <c r="B15" s="30" t="s">
        <v>241</v>
      </c>
      <c r="C15" s="28"/>
      <c r="D15" s="28"/>
      <c r="E15" s="28"/>
      <c r="F15" s="28"/>
    </row>
    <row r="16" spans="1:6" ht="15.75" x14ac:dyDescent="0.25">
      <c r="A16" s="29" t="s">
        <v>77</v>
      </c>
      <c r="B16" s="30" t="s">
        <v>303</v>
      </c>
      <c r="C16" s="28"/>
      <c r="D16" s="28"/>
      <c r="E16" s="28"/>
      <c r="F16" s="28"/>
    </row>
    <row r="17" spans="1:6" ht="15.75" x14ac:dyDescent="0.25">
      <c r="A17" s="29" t="s">
        <v>113</v>
      </c>
      <c r="B17" s="30" t="s">
        <v>243</v>
      </c>
      <c r="C17" s="28"/>
      <c r="D17" s="28"/>
      <c r="E17" s="28"/>
      <c r="F17" s="28"/>
    </row>
    <row r="18" spans="1:6" ht="15.75" x14ac:dyDescent="0.25">
      <c r="A18" s="29" t="s">
        <v>16</v>
      </c>
      <c r="B18" s="30" t="s">
        <v>90</v>
      </c>
      <c r="C18" s="28"/>
      <c r="D18" s="28"/>
      <c r="E18" s="28"/>
      <c r="F18" s="28"/>
    </row>
    <row r="19" spans="1:6" ht="15.75" x14ac:dyDescent="0.25">
      <c r="A19" s="29" t="s">
        <v>83</v>
      </c>
      <c r="B19" s="30" t="s">
        <v>748</v>
      </c>
      <c r="C19" s="28"/>
      <c r="D19" s="28"/>
      <c r="E19" s="28"/>
      <c r="F19" s="28"/>
    </row>
    <row r="20" spans="1:6" ht="15.75" x14ac:dyDescent="0.25">
      <c r="A20" s="28">
        <v>1</v>
      </c>
      <c r="B20" s="31" t="s">
        <v>367</v>
      </c>
      <c r="C20" s="28"/>
      <c r="D20" s="28"/>
      <c r="E20" s="28"/>
      <c r="F20" s="28"/>
    </row>
    <row r="21" spans="1:6" ht="15.75" x14ac:dyDescent="0.25">
      <c r="A21" s="28">
        <v>2</v>
      </c>
      <c r="B21" s="31" t="s">
        <v>96</v>
      </c>
      <c r="C21" s="28"/>
      <c r="D21" s="28"/>
      <c r="E21" s="28"/>
      <c r="F21" s="28"/>
    </row>
    <row r="22" spans="1:6" ht="31.5" x14ac:dyDescent="0.25">
      <c r="A22" s="28">
        <v>3</v>
      </c>
      <c r="B22" s="31" t="s">
        <v>97</v>
      </c>
      <c r="C22" s="28"/>
      <c r="D22" s="28"/>
      <c r="E22" s="28"/>
      <c r="F22" s="28"/>
    </row>
    <row r="23" spans="1:6" ht="15.75" x14ac:dyDescent="0.25">
      <c r="A23" s="28">
        <v>4</v>
      </c>
      <c r="B23" s="31" t="s">
        <v>246</v>
      </c>
      <c r="C23" s="28"/>
      <c r="D23" s="28"/>
      <c r="E23" s="28"/>
      <c r="F23" s="28"/>
    </row>
    <row r="24" spans="1:6" ht="15.75" x14ac:dyDescent="0.25">
      <c r="A24" s="28">
        <v>5</v>
      </c>
      <c r="B24" s="31" t="s">
        <v>247</v>
      </c>
      <c r="C24" s="28"/>
      <c r="D24" s="28"/>
      <c r="E24" s="28"/>
      <c r="F24" s="28"/>
    </row>
    <row r="25" spans="1:6" ht="15.75" x14ac:dyDescent="0.25">
      <c r="A25" s="28">
        <v>6</v>
      </c>
      <c r="B25" s="31" t="s">
        <v>98</v>
      </c>
      <c r="C25" s="28"/>
      <c r="D25" s="28"/>
      <c r="E25" s="28"/>
      <c r="F25" s="28"/>
    </row>
    <row r="26" spans="1:6" ht="15.75" x14ac:dyDescent="0.25">
      <c r="A26" s="29" t="s">
        <v>70</v>
      </c>
      <c r="B26" s="30" t="s">
        <v>248</v>
      </c>
      <c r="C26" s="28"/>
      <c r="D26" s="28"/>
      <c r="E26" s="28"/>
      <c r="F26" s="28"/>
    </row>
    <row r="27" spans="1:6" ht="15.75" x14ac:dyDescent="0.25">
      <c r="A27" s="28">
        <v>1</v>
      </c>
      <c r="B27" s="31" t="s">
        <v>249</v>
      </c>
      <c r="C27" s="28"/>
      <c r="D27" s="28"/>
      <c r="E27" s="28"/>
      <c r="F27" s="28"/>
    </row>
    <row r="28" spans="1:6" ht="15.75" x14ac:dyDescent="0.25">
      <c r="A28" s="28">
        <v>2</v>
      </c>
      <c r="B28" s="31" t="s">
        <v>250</v>
      </c>
      <c r="C28" s="28"/>
      <c r="D28" s="28"/>
      <c r="E28" s="28"/>
      <c r="F28" s="28"/>
    </row>
    <row r="29" spans="1:6" ht="15.75" x14ac:dyDescent="0.25">
      <c r="A29" s="29" t="s">
        <v>73</v>
      </c>
      <c r="B29" s="30" t="s">
        <v>251</v>
      </c>
      <c r="C29" s="28"/>
      <c r="D29" s="28"/>
      <c r="E29" s="28"/>
      <c r="F29" s="28"/>
    </row>
    <row r="30" spans="1:6" ht="31.5" x14ac:dyDescent="0.25">
      <c r="A30" s="29" t="s">
        <v>79</v>
      </c>
      <c r="B30" s="30" t="s">
        <v>749</v>
      </c>
      <c r="C30" s="28"/>
      <c r="D30" s="28"/>
      <c r="E30" s="28"/>
      <c r="F30" s="28"/>
    </row>
    <row r="31" spans="1:6" ht="15.75" x14ac:dyDescent="0.25">
      <c r="A31" s="29" t="s">
        <v>89</v>
      </c>
      <c r="B31" s="30" t="s">
        <v>750</v>
      </c>
      <c r="C31" s="28"/>
      <c r="D31" s="28"/>
      <c r="E31" s="28"/>
      <c r="F31" s="28"/>
    </row>
    <row r="32" spans="1:6" ht="15.75" x14ac:dyDescent="0.25">
      <c r="A32" s="29" t="s">
        <v>83</v>
      </c>
      <c r="B32" s="30" t="s">
        <v>108</v>
      </c>
      <c r="C32" s="28"/>
      <c r="D32" s="28"/>
      <c r="E32" s="28"/>
      <c r="F32" s="28"/>
    </row>
    <row r="33" spans="1:6" ht="31.5" x14ac:dyDescent="0.25">
      <c r="A33" s="29" t="s">
        <v>70</v>
      </c>
      <c r="B33" s="30" t="s">
        <v>257</v>
      </c>
      <c r="C33" s="28"/>
      <c r="D33" s="28"/>
      <c r="E33" s="28"/>
      <c r="F33" s="28"/>
    </row>
    <row r="34" spans="1:6" ht="15.75" x14ac:dyDescent="0.25">
      <c r="A34" s="29" t="s">
        <v>99</v>
      </c>
      <c r="B34" s="30" t="s">
        <v>369</v>
      </c>
      <c r="C34" s="28"/>
      <c r="D34" s="28"/>
      <c r="E34" s="28"/>
      <c r="F34" s="28"/>
    </row>
    <row r="35" spans="1:6" ht="15.75" x14ac:dyDescent="0.25">
      <c r="A35" s="29" t="s">
        <v>83</v>
      </c>
      <c r="B35" s="30" t="s">
        <v>111</v>
      </c>
      <c r="C35" s="28"/>
      <c r="D35" s="28"/>
      <c r="E35" s="28"/>
      <c r="F35" s="28"/>
    </row>
    <row r="36" spans="1:6" ht="15.75" x14ac:dyDescent="0.25">
      <c r="A36" s="29" t="s">
        <v>70</v>
      </c>
      <c r="B36" s="30" t="s">
        <v>112</v>
      </c>
      <c r="C36" s="28"/>
      <c r="D36" s="28"/>
      <c r="E36" s="28"/>
      <c r="F36" s="28"/>
    </row>
    <row r="37" spans="1:6" ht="31.5" x14ac:dyDescent="0.25">
      <c r="A37" s="29" t="s">
        <v>101</v>
      </c>
      <c r="B37" s="30" t="s">
        <v>751</v>
      </c>
      <c r="C37" s="28"/>
      <c r="D37" s="28"/>
      <c r="E37" s="28"/>
      <c r="F37" s="28"/>
    </row>
    <row r="38" spans="1:6" ht="60" customHeight="1" x14ac:dyDescent="0.25">
      <c r="A38" s="227" t="s">
        <v>752</v>
      </c>
      <c r="B38" s="227"/>
      <c r="C38" s="227"/>
      <c r="D38" s="227"/>
      <c r="E38" s="227"/>
      <c r="F38" s="227"/>
    </row>
  </sheetData>
  <mergeCells count="8">
    <mergeCell ref="A2:F2"/>
    <mergeCell ref="A3:F3"/>
    <mergeCell ref="A38:F38"/>
    <mergeCell ref="A5:A6"/>
    <mergeCell ref="B5:B6"/>
    <mergeCell ref="C5:C6"/>
    <mergeCell ref="D5:D6"/>
    <mergeCell ref="E5:F5"/>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00B0F0"/>
  </sheetPr>
  <dimension ref="A1:E43"/>
  <sheetViews>
    <sheetView workbookViewId="0">
      <selection activeCell="M17" sqref="M17"/>
    </sheetView>
  </sheetViews>
  <sheetFormatPr defaultRowHeight="15" x14ac:dyDescent="0.25"/>
  <cols>
    <col min="1" max="1" width="6.42578125" customWidth="1"/>
    <col min="2" max="2" width="47.140625" customWidth="1"/>
    <col min="3" max="5" width="11.5703125" customWidth="1"/>
  </cols>
  <sheetData>
    <row r="1" spans="1:5" ht="15.75" x14ac:dyDescent="0.25">
      <c r="E1" s="25" t="s">
        <v>685</v>
      </c>
    </row>
    <row r="2" spans="1:5" ht="40.5" customHeight="1" x14ac:dyDescent="0.25">
      <c r="A2" s="222" t="s">
        <v>753</v>
      </c>
      <c r="B2" s="222"/>
      <c r="C2" s="222"/>
      <c r="D2" s="222"/>
      <c r="E2" s="222"/>
    </row>
    <row r="3" spans="1:5" ht="15.75" x14ac:dyDescent="0.25">
      <c r="A3" s="222" t="s">
        <v>512</v>
      </c>
      <c r="B3" s="222"/>
      <c r="C3" s="222"/>
      <c r="D3" s="222"/>
      <c r="E3" s="222"/>
    </row>
    <row r="4" spans="1:5" ht="15.75" x14ac:dyDescent="0.25">
      <c r="E4" s="26" t="s">
        <v>56</v>
      </c>
    </row>
    <row r="5" spans="1:5" ht="31.5" x14ac:dyDescent="0.25">
      <c r="A5" s="29" t="s">
        <v>3</v>
      </c>
      <c r="B5" s="29" t="s">
        <v>4</v>
      </c>
      <c r="C5" s="29" t="s">
        <v>659</v>
      </c>
      <c r="D5" s="29" t="s">
        <v>746</v>
      </c>
      <c r="E5" s="29" t="s">
        <v>374</v>
      </c>
    </row>
    <row r="6" spans="1:5" ht="15.75" x14ac:dyDescent="0.25">
      <c r="A6" s="29" t="s">
        <v>15</v>
      </c>
      <c r="B6" s="29" t="s">
        <v>16</v>
      </c>
      <c r="C6" s="29">
        <v>1</v>
      </c>
      <c r="D6" s="29">
        <v>2</v>
      </c>
      <c r="E6" s="29">
        <v>3</v>
      </c>
    </row>
    <row r="7" spans="1:5" ht="15.75" x14ac:dyDescent="0.25">
      <c r="A7" s="29" t="s">
        <v>15</v>
      </c>
      <c r="B7" s="30" t="s">
        <v>513</v>
      </c>
      <c r="C7" s="28"/>
      <c r="D7" s="28"/>
      <c r="E7" s="28"/>
    </row>
    <row r="8" spans="1:5" ht="15.75" x14ac:dyDescent="0.25">
      <c r="A8" s="29" t="s">
        <v>83</v>
      </c>
      <c r="B8" s="30" t="s">
        <v>300</v>
      </c>
      <c r="C8" s="28"/>
      <c r="D8" s="28"/>
      <c r="E8" s="28"/>
    </row>
    <row r="9" spans="1:5" ht="15.75" x14ac:dyDescent="0.25">
      <c r="A9" s="28">
        <v>1</v>
      </c>
      <c r="B9" s="31" t="s">
        <v>301</v>
      </c>
      <c r="C9" s="28"/>
      <c r="D9" s="28"/>
      <c r="E9" s="28"/>
    </row>
    <row r="10" spans="1:5" ht="15.75" x14ac:dyDescent="0.25">
      <c r="A10" s="28">
        <v>2</v>
      </c>
      <c r="B10" s="31" t="s">
        <v>302</v>
      </c>
      <c r="C10" s="28"/>
      <c r="D10" s="28"/>
      <c r="E10" s="28"/>
    </row>
    <row r="11" spans="1:5" ht="15.75" x14ac:dyDescent="0.25">
      <c r="A11" s="28" t="s">
        <v>22</v>
      </c>
      <c r="B11" s="31" t="s">
        <v>754</v>
      </c>
      <c r="C11" s="28"/>
      <c r="D11" s="28"/>
      <c r="E11" s="28"/>
    </row>
    <row r="12" spans="1:5" ht="15.75" x14ac:dyDescent="0.25">
      <c r="A12" s="28" t="s">
        <v>22</v>
      </c>
      <c r="B12" s="31" t="s">
        <v>755</v>
      </c>
      <c r="C12" s="28"/>
      <c r="D12" s="28"/>
      <c r="E12" s="28"/>
    </row>
    <row r="13" spans="1:5" ht="15.75" x14ac:dyDescent="0.25">
      <c r="A13" s="28">
        <v>3</v>
      </c>
      <c r="B13" s="31" t="s">
        <v>514</v>
      </c>
      <c r="C13" s="28"/>
      <c r="D13" s="28"/>
      <c r="E13" s="28"/>
    </row>
    <row r="14" spans="1:5" ht="15.75" x14ac:dyDescent="0.25">
      <c r="A14" s="28">
        <v>4</v>
      </c>
      <c r="B14" s="31" t="s">
        <v>303</v>
      </c>
      <c r="C14" s="28"/>
      <c r="D14" s="28"/>
      <c r="E14" s="28"/>
    </row>
    <row r="15" spans="1:5" ht="15.75" x14ac:dyDescent="0.25">
      <c r="A15" s="28">
        <v>5</v>
      </c>
      <c r="B15" s="31" t="s">
        <v>243</v>
      </c>
      <c r="C15" s="28"/>
      <c r="D15" s="28"/>
      <c r="E15" s="28"/>
    </row>
    <row r="16" spans="1:5" ht="15.75" x14ac:dyDescent="0.25">
      <c r="A16" s="29" t="s">
        <v>70</v>
      </c>
      <c r="B16" s="30" t="s">
        <v>304</v>
      </c>
      <c r="C16" s="28"/>
      <c r="D16" s="28"/>
      <c r="E16" s="28"/>
    </row>
    <row r="17" spans="1:5" ht="15.75" x14ac:dyDescent="0.25">
      <c r="A17" s="28">
        <v>1</v>
      </c>
      <c r="B17" s="31" t="s">
        <v>515</v>
      </c>
      <c r="C17" s="28"/>
      <c r="D17" s="28"/>
      <c r="E17" s="28"/>
    </row>
    <row r="18" spans="1:5" ht="15.75" x14ac:dyDescent="0.25">
      <c r="A18" s="28">
        <v>2</v>
      </c>
      <c r="B18" s="31" t="s">
        <v>313</v>
      </c>
      <c r="C18" s="28"/>
      <c r="D18" s="28"/>
      <c r="E18" s="28"/>
    </row>
    <row r="19" spans="1:5" ht="15.75" x14ac:dyDescent="0.25">
      <c r="A19" s="28" t="s">
        <v>22</v>
      </c>
      <c r="B19" s="31" t="s">
        <v>307</v>
      </c>
      <c r="C19" s="28"/>
      <c r="D19" s="28"/>
      <c r="E19" s="28"/>
    </row>
    <row r="20" spans="1:5" ht="15.75" x14ac:dyDescent="0.25">
      <c r="A20" s="28" t="s">
        <v>22</v>
      </c>
      <c r="B20" s="31" t="s">
        <v>308</v>
      </c>
      <c r="C20" s="28"/>
      <c r="D20" s="28"/>
      <c r="E20" s="28"/>
    </row>
    <row r="21" spans="1:5" ht="15.75" x14ac:dyDescent="0.25">
      <c r="A21" s="28">
        <v>3</v>
      </c>
      <c r="B21" s="31" t="s">
        <v>251</v>
      </c>
      <c r="C21" s="28"/>
      <c r="D21" s="28"/>
      <c r="E21" s="28"/>
    </row>
    <row r="22" spans="1:5" ht="31.5" x14ac:dyDescent="0.25">
      <c r="A22" s="29" t="s">
        <v>73</v>
      </c>
      <c r="B22" s="30" t="s">
        <v>756</v>
      </c>
      <c r="C22" s="28"/>
      <c r="D22" s="28"/>
      <c r="E22" s="28"/>
    </row>
    <row r="23" spans="1:5" ht="15.75" x14ac:dyDescent="0.25">
      <c r="A23" s="29" t="s">
        <v>77</v>
      </c>
      <c r="B23" s="30" t="s">
        <v>757</v>
      </c>
      <c r="C23" s="28"/>
      <c r="D23" s="28"/>
      <c r="E23" s="28"/>
    </row>
    <row r="24" spans="1:5" ht="15.75" x14ac:dyDescent="0.25">
      <c r="A24" s="29" t="s">
        <v>16</v>
      </c>
      <c r="B24" s="30" t="s">
        <v>516</v>
      </c>
      <c r="C24" s="28"/>
      <c r="D24" s="28"/>
      <c r="E24" s="28"/>
    </row>
    <row r="25" spans="1:5" ht="15.75" x14ac:dyDescent="0.25">
      <c r="A25" s="29" t="s">
        <v>83</v>
      </c>
      <c r="B25" s="30" t="s">
        <v>300</v>
      </c>
      <c r="C25" s="28"/>
      <c r="D25" s="28"/>
      <c r="E25" s="28"/>
    </row>
    <row r="26" spans="1:5" ht="15.75" x14ac:dyDescent="0.25">
      <c r="A26" s="28">
        <v>1</v>
      </c>
      <c r="B26" s="31" t="s">
        <v>301</v>
      </c>
      <c r="C26" s="28"/>
      <c r="D26" s="28"/>
      <c r="E26" s="28"/>
    </row>
    <row r="27" spans="1:5" ht="15.75" x14ac:dyDescent="0.25">
      <c r="A27" s="28">
        <v>2</v>
      </c>
      <c r="B27" s="31" t="s">
        <v>302</v>
      </c>
      <c r="C27" s="28"/>
      <c r="D27" s="28"/>
      <c r="E27" s="28"/>
    </row>
    <row r="28" spans="1:5" ht="15.75" x14ac:dyDescent="0.25">
      <c r="A28" s="28" t="s">
        <v>22</v>
      </c>
      <c r="B28" s="31" t="s">
        <v>240</v>
      </c>
      <c r="C28" s="28"/>
      <c r="D28" s="28"/>
      <c r="E28" s="28"/>
    </row>
    <row r="29" spans="1:5" ht="15.75" x14ac:dyDescent="0.25">
      <c r="A29" s="28" t="s">
        <v>22</v>
      </c>
      <c r="B29" s="31" t="s">
        <v>88</v>
      </c>
      <c r="C29" s="28"/>
      <c r="D29" s="28"/>
      <c r="E29" s="28"/>
    </row>
    <row r="30" spans="1:5" ht="15.75" x14ac:dyDescent="0.25">
      <c r="A30" s="28">
        <v>3</v>
      </c>
      <c r="B30" s="31" t="s">
        <v>303</v>
      </c>
      <c r="C30" s="28"/>
      <c r="D30" s="28"/>
      <c r="E30" s="28"/>
    </row>
    <row r="31" spans="1:5" ht="15.75" x14ac:dyDescent="0.25">
      <c r="A31" s="28">
        <v>4</v>
      </c>
      <c r="B31" s="31" t="s">
        <v>243</v>
      </c>
      <c r="C31" s="28"/>
      <c r="D31" s="28"/>
      <c r="E31" s="28"/>
    </row>
    <row r="32" spans="1:5" ht="15.75" x14ac:dyDescent="0.25">
      <c r="A32" s="29" t="s">
        <v>70</v>
      </c>
      <c r="B32" s="30" t="s">
        <v>304</v>
      </c>
      <c r="C32" s="28"/>
      <c r="D32" s="28"/>
      <c r="E32" s="28"/>
    </row>
    <row r="33" spans="1:5" ht="15.75" x14ac:dyDescent="0.25">
      <c r="A33" s="28">
        <v>1</v>
      </c>
      <c r="B33" s="31" t="s">
        <v>517</v>
      </c>
      <c r="C33" s="28"/>
      <c r="D33" s="28"/>
      <c r="E33" s="28"/>
    </row>
    <row r="34" spans="1:5" ht="15.75" x14ac:dyDescent="0.25">
      <c r="A34" s="28">
        <v>2</v>
      </c>
      <c r="B34" s="31" t="s">
        <v>644</v>
      </c>
      <c r="C34" s="28"/>
      <c r="D34" s="28"/>
      <c r="E34" s="28"/>
    </row>
    <row r="35" spans="1:5" ht="15.75" x14ac:dyDescent="0.25">
      <c r="A35" s="28" t="s">
        <v>22</v>
      </c>
      <c r="B35" s="31" t="s">
        <v>307</v>
      </c>
      <c r="C35" s="28"/>
      <c r="D35" s="28"/>
      <c r="E35" s="28"/>
    </row>
    <row r="36" spans="1:5" ht="15.75" x14ac:dyDescent="0.25">
      <c r="A36" s="28" t="s">
        <v>22</v>
      </c>
      <c r="B36" s="31" t="s">
        <v>308</v>
      </c>
      <c r="C36" s="28"/>
      <c r="D36" s="28"/>
      <c r="E36" s="28"/>
    </row>
    <row r="37" spans="1:5" ht="15.75" x14ac:dyDescent="0.25">
      <c r="A37" s="28">
        <v>3</v>
      </c>
      <c r="B37" s="31" t="s">
        <v>251</v>
      </c>
      <c r="C37" s="28"/>
      <c r="D37" s="28"/>
      <c r="E37" s="28"/>
    </row>
    <row r="38" spans="1:5" ht="15.75" x14ac:dyDescent="0.25">
      <c r="A38" s="29" t="s">
        <v>73</v>
      </c>
      <c r="B38" s="30" t="s">
        <v>758</v>
      </c>
      <c r="C38" s="28"/>
      <c r="D38" s="28"/>
      <c r="E38" s="28"/>
    </row>
    <row r="39" spans="1:5" ht="15.75" x14ac:dyDescent="0.25">
      <c r="A39" s="27" t="s">
        <v>579</v>
      </c>
    </row>
    <row r="40" spans="1:5" ht="43.5" customHeight="1" x14ac:dyDescent="0.25">
      <c r="A40" s="221" t="s">
        <v>759</v>
      </c>
      <c r="B40" s="221"/>
      <c r="C40" s="221"/>
      <c r="D40" s="221"/>
      <c r="E40" s="221"/>
    </row>
    <row r="41" spans="1:5" ht="15.75" x14ac:dyDescent="0.25">
      <c r="A41" s="221" t="s">
        <v>645</v>
      </c>
      <c r="B41" s="221"/>
      <c r="C41" s="221"/>
      <c r="D41" s="221"/>
      <c r="E41" s="221"/>
    </row>
    <row r="42" spans="1:5" x14ac:dyDescent="0.25">
      <c r="A42" s="40"/>
    </row>
    <row r="43" spans="1:5" x14ac:dyDescent="0.25">
      <c r="A43" s="40"/>
    </row>
  </sheetData>
  <mergeCells count="4">
    <mergeCell ref="A2:E2"/>
    <mergeCell ref="A3:E3"/>
    <mergeCell ref="A40:E40"/>
    <mergeCell ref="A41:E41"/>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00B0F0"/>
  </sheetPr>
  <dimension ref="A1:H59"/>
  <sheetViews>
    <sheetView workbookViewId="0">
      <selection activeCell="M17" sqref="M17"/>
    </sheetView>
  </sheetViews>
  <sheetFormatPr defaultRowHeight="15" x14ac:dyDescent="0.25"/>
  <cols>
    <col min="1" max="1" width="6.42578125" customWidth="1"/>
    <col min="2" max="2" width="47.42578125" customWidth="1"/>
    <col min="3" max="8" width="10.85546875" customWidth="1"/>
  </cols>
  <sheetData>
    <row r="1" spans="1:8" ht="15.75" x14ac:dyDescent="0.25">
      <c r="H1" s="25" t="s">
        <v>686</v>
      </c>
    </row>
    <row r="2" spans="1:8" ht="15.75" x14ac:dyDescent="0.25">
      <c r="A2" s="222" t="s">
        <v>760</v>
      </c>
      <c r="B2" s="222"/>
      <c r="C2" s="222"/>
      <c r="D2" s="222"/>
      <c r="E2" s="222"/>
      <c r="F2" s="222"/>
      <c r="G2" s="222"/>
      <c r="H2" s="222"/>
    </row>
    <row r="3" spans="1:8" ht="15.75" x14ac:dyDescent="0.25">
      <c r="A3" s="179" t="s">
        <v>126</v>
      </c>
      <c r="B3" s="179"/>
      <c r="C3" s="179"/>
      <c r="D3" s="179"/>
      <c r="E3" s="179"/>
      <c r="F3" s="179"/>
      <c r="G3" s="179"/>
      <c r="H3" s="179"/>
    </row>
    <row r="4" spans="1:8" ht="15.75" x14ac:dyDescent="0.25">
      <c r="H4" s="26" t="s">
        <v>56</v>
      </c>
    </row>
    <row r="5" spans="1:8" ht="15.75" x14ac:dyDescent="0.25">
      <c r="A5" s="223" t="s">
        <v>3</v>
      </c>
      <c r="B5" s="223" t="s">
        <v>4</v>
      </c>
      <c r="C5" s="223" t="s">
        <v>659</v>
      </c>
      <c r="D5" s="223"/>
      <c r="E5" s="223" t="s">
        <v>746</v>
      </c>
      <c r="F5" s="223"/>
      <c r="G5" s="223" t="s">
        <v>374</v>
      </c>
      <c r="H5" s="223"/>
    </row>
    <row r="6" spans="1:8" ht="31.5" x14ac:dyDescent="0.25">
      <c r="A6" s="223"/>
      <c r="B6" s="223"/>
      <c r="C6" s="29" t="s">
        <v>375</v>
      </c>
      <c r="D6" s="29" t="s">
        <v>376</v>
      </c>
      <c r="E6" s="29" t="s">
        <v>375</v>
      </c>
      <c r="F6" s="29" t="s">
        <v>376</v>
      </c>
      <c r="G6" s="29" t="s">
        <v>375</v>
      </c>
      <c r="H6" s="29" t="s">
        <v>376</v>
      </c>
    </row>
    <row r="7" spans="1:8" ht="15.75" x14ac:dyDescent="0.25">
      <c r="A7" s="29" t="s">
        <v>15</v>
      </c>
      <c r="B7" s="29" t="s">
        <v>16</v>
      </c>
      <c r="C7" s="29">
        <v>1</v>
      </c>
      <c r="D7" s="29">
        <v>2</v>
      </c>
      <c r="E7" s="29">
        <v>3</v>
      </c>
      <c r="F7" s="29">
        <v>4</v>
      </c>
      <c r="G7" s="29" t="s">
        <v>377</v>
      </c>
      <c r="H7" s="29" t="s">
        <v>378</v>
      </c>
    </row>
    <row r="8" spans="1:8" ht="15.75" x14ac:dyDescent="0.25">
      <c r="A8" s="29"/>
      <c r="B8" s="30" t="s">
        <v>761</v>
      </c>
      <c r="C8" s="29"/>
      <c r="D8" s="29"/>
      <c r="E8" s="29"/>
      <c r="F8" s="29"/>
      <c r="G8" s="29"/>
      <c r="H8" s="29"/>
    </row>
    <row r="9" spans="1:8" ht="15.75" x14ac:dyDescent="0.25">
      <c r="A9" s="29" t="s">
        <v>15</v>
      </c>
      <c r="B9" s="30" t="s">
        <v>762</v>
      </c>
      <c r="C9" s="28"/>
      <c r="D9" s="28"/>
      <c r="E9" s="28"/>
      <c r="F9" s="28"/>
      <c r="G9" s="28"/>
      <c r="H9" s="28"/>
    </row>
    <row r="10" spans="1:8" ht="15.75" x14ac:dyDescent="0.25">
      <c r="A10" s="29" t="s">
        <v>83</v>
      </c>
      <c r="B10" s="30" t="s">
        <v>65</v>
      </c>
      <c r="C10" s="28"/>
      <c r="D10" s="28"/>
      <c r="E10" s="28"/>
      <c r="F10" s="28"/>
      <c r="G10" s="28"/>
      <c r="H10" s="28"/>
    </row>
    <row r="11" spans="1:8" ht="15.75" x14ac:dyDescent="0.25">
      <c r="A11" s="218">
        <v>1</v>
      </c>
      <c r="B11" s="31" t="s">
        <v>380</v>
      </c>
      <c r="C11" s="218"/>
      <c r="D11" s="218"/>
      <c r="E11" s="218"/>
      <c r="F11" s="218"/>
      <c r="G11" s="218"/>
      <c r="H11" s="218"/>
    </row>
    <row r="12" spans="1:8" ht="15.75" x14ac:dyDescent="0.25">
      <c r="A12" s="218"/>
      <c r="B12" s="31" t="s">
        <v>381</v>
      </c>
      <c r="C12" s="218"/>
      <c r="D12" s="218"/>
      <c r="E12" s="218"/>
      <c r="F12" s="218"/>
      <c r="G12" s="218"/>
      <c r="H12" s="218"/>
    </row>
    <row r="13" spans="1:8" ht="15.75" x14ac:dyDescent="0.25">
      <c r="A13" s="218">
        <v>2</v>
      </c>
      <c r="B13" s="31" t="s">
        <v>763</v>
      </c>
      <c r="C13" s="218"/>
      <c r="D13" s="218"/>
      <c r="E13" s="218"/>
      <c r="F13" s="218"/>
      <c r="G13" s="218"/>
      <c r="H13" s="218"/>
    </row>
    <row r="14" spans="1:8" ht="15.75" x14ac:dyDescent="0.25">
      <c r="A14" s="218"/>
      <c r="B14" s="31" t="s">
        <v>381</v>
      </c>
      <c r="C14" s="218"/>
      <c r="D14" s="218"/>
      <c r="E14" s="218"/>
      <c r="F14" s="218"/>
      <c r="G14" s="218"/>
      <c r="H14" s="218"/>
    </row>
    <row r="15" spans="1:8" ht="31.5" x14ac:dyDescent="0.25">
      <c r="A15" s="218">
        <v>3</v>
      </c>
      <c r="B15" s="31" t="s">
        <v>277</v>
      </c>
      <c r="C15" s="218"/>
      <c r="D15" s="218"/>
      <c r="E15" s="218"/>
      <c r="F15" s="218"/>
      <c r="G15" s="218"/>
      <c r="H15" s="218"/>
    </row>
    <row r="16" spans="1:8" ht="15.75" x14ac:dyDescent="0.25">
      <c r="A16" s="218"/>
      <c r="B16" s="31" t="s">
        <v>381</v>
      </c>
      <c r="C16" s="218"/>
      <c r="D16" s="218"/>
      <c r="E16" s="218"/>
      <c r="F16" s="218"/>
      <c r="G16" s="218"/>
      <c r="H16" s="218"/>
    </row>
    <row r="17" spans="1:8" ht="15.75" x14ac:dyDescent="0.25">
      <c r="A17" s="218">
        <v>4</v>
      </c>
      <c r="B17" s="31" t="s">
        <v>278</v>
      </c>
      <c r="C17" s="218"/>
      <c r="D17" s="218"/>
      <c r="E17" s="218"/>
      <c r="F17" s="218"/>
      <c r="G17" s="218"/>
      <c r="H17" s="218"/>
    </row>
    <row r="18" spans="1:8" ht="15.75" x14ac:dyDescent="0.25">
      <c r="A18" s="218"/>
      <c r="B18" s="31" t="s">
        <v>381</v>
      </c>
      <c r="C18" s="218"/>
      <c r="D18" s="218"/>
      <c r="E18" s="218"/>
      <c r="F18" s="218"/>
      <c r="G18" s="218"/>
      <c r="H18" s="218"/>
    </row>
    <row r="19" spans="1:8" ht="15.75" x14ac:dyDescent="0.25">
      <c r="A19" s="28">
        <v>5</v>
      </c>
      <c r="B19" s="31" t="s">
        <v>279</v>
      </c>
      <c r="C19" s="28"/>
      <c r="D19" s="28"/>
      <c r="E19" s="28"/>
      <c r="F19" s="28"/>
      <c r="G19" s="28"/>
      <c r="H19" s="28"/>
    </row>
    <row r="20" spans="1:8" ht="15.75" x14ac:dyDescent="0.25">
      <c r="A20" s="28">
        <v>6</v>
      </c>
      <c r="B20" s="31" t="s">
        <v>280</v>
      </c>
      <c r="C20" s="28"/>
      <c r="D20" s="28"/>
      <c r="E20" s="28"/>
      <c r="F20" s="28"/>
      <c r="G20" s="28"/>
      <c r="H20" s="28"/>
    </row>
    <row r="21" spans="1:8" ht="31.5" x14ac:dyDescent="0.25">
      <c r="A21" s="28" t="s">
        <v>22</v>
      </c>
      <c r="B21" s="32" t="s">
        <v>764</v>
      </c>
      <c r="C21" s="28"/>
      <c r="D21" s="28"/>
      <c r="E21" s="28"/>
      <c r="F21" s="28"/>
      <c r="G21" s="28"/>
      <c r="H21" s="28"/>
    </row>
    <row r="22" spans="1:8" ht="15.75" x14ac:dyDescent="0.25">
      <c r="A22" s="28" t="s">
        <v>22</v>
      </c>
      <c r="B22" s="32" t="s">
        <v>408</v>
      </c>
      <c r="C22" s="28"/>
      <c r="D22" s="28"/>
      <c r="E22" s="28"/>
      <c r="F22" s="28"/>
      <c r="G22" s="28"/>
      <c r="H22" s="28"/>
    </row>
    <row r="23" spans="1:8" ht="15.75" x14ac:dyDescent="0.25">
      <c r="A23" s="28">
        <v>7</v>
      </c>
      <c r="B23" s="31" t="s">
        <v>457</v>
      </c>
      <c r="C23" s="28"/>
      <c r="D23" s="28"/>
      <c r="E23" s="28"/>
      <c r="F23" s="28"/>
      <c r="G23" s="28"/>
      <c r="H23" s="28"/>
    </row>
    <row r="24" spans="1:8" ht="15.75" x14ac:dyDescent="0.25">
      <c r="A24" s="28">
        <v>8</v>
      </c>
      <c r="B24" s="31" t="s">
        <v>765</v>
      </c>
      <c r="C24" s="28"/>
      <c r="D24" s="28"/>
      <c r="E24" s="28"/>
      <c r="F24" s="28"/>
      <c r="G24" s="28"/>
      <c r="H24" s="28"/>
    </row>
    <row r="25" spans="1:8" ht="15.75" x14ac:dyDescent="0.25">
      <c r="A25" s="28" t="s">
        <v>22</v>
      </c>
      <c r="B25" s="32" t="s">
        <v>458</v>
      </c>
      <c r="C25" s="28"/>
      <c r="D25" s="28"/>
      <c r="E25" s="28"/>
      <c r="F25" s="28"/>
      <c r="G25" s="28"/>
      <c r="H25" s="28"/>
    </row>
    <row r="26" spans="1:8" ht="15.75" x14ac:dyDescent="0.25">
      <c r="A26" s="28" t="s">
        <v>22</v>
      </c>
      <c r="B26" s="32" t="s">
        <v>459</v>
      </c>
      <c r="C26" s="28"/>
      <c r="D26" s="28"/>
      <c r="E26" s="28"/>
      <c r="F26" s="28"/>
      <c r="G26" s="28"/>
      <c r="H26" s="28"/>
    </row>
    <row r="27" spans="1:8" ht="15.75" x14ac:dyDescent="0.25">
      <c r="A27" s="28" t="s">
        <v>22</v>
      </c>
      <c r="B27" s="32" t="s">
        <v>460</v>
      </c>
      <c r="C27" s="28"/>
      <c r="D27" s="28"/>
      <c r="E27" s="28"/>
      <c r="F27" s="28"/>
      <c r="G27" s="28"/>
      <c r="H27" s="28"/>
    </row>
    <row r="28" spans="1:8" ht="15.75" x14ac:dyDescent="0.25">
      <c r="A28" s="28" t="s">
        <v>22</v>
      </c>
      <c r="B28" s="32" t="s">
        <v>766</v>
      </c>
      <c r="C28" s="28"/>
      <c r="D28" s="28"/>
      <c r="E28" s="28"/>
      <c r="F28" s="28"/>
      <c r="G28" s="28"/>
      <c r="H28" s="28"/>
    </row>
    <row r="29" spans="1:8" ht="15.75" x14ac:dyDescent="0.25">
      <c r="A29" s="28">
        <v>9</v>
      </c>
      <c r="B29" s="31" t="s">
        <v>393</v>
      </c>
      <c r="C29" s="28"/>
      <c r="D29" s="28"/>
      <c r="E29" s="28"/>
      <c r="F29" s="28"/>
      <c r="G29" s="28"/>
      <c r="H29" s="28"/>
    </row>
    <row r="30" spans="1:8" ht="15.75" x14ac:dyDescent="0.25">
      <c r="A30" s="28">
        <v>10</v>
      </c>
      <c r="B30" s="31" t="s">
        <v>394</v>
      </c>
      <c r="C30" s="28"/>
      <c r="D30" s="28"/>
      <c r="E30" s="28"/>
      <c r="F30" s="28"/>
      <c r="G30" s="28"/>
      <c r="H30" s="28"/>
    </row>
    <row r="31" spans="1:8" ht="15.75" x14ac:dyDescent="0.25">
      <c r="A31" s="28">
        <v>11</v>
      </c>
      <c r="B31" s="31" t="s">
        <v>395</v>
      </c>
      <c r="C31" s="28"/>
      <c r="D31" s="28"/>
      <c r="E31" s="28"/>
      <c r="F31" s="28"/>
      <c r="G31" s="28"/>
      <c r="H31" s="28"/>
    </row>
    <row r="32" spans="1:8" ht="15.75" x14ac:dyDescent="0.25">
      <c r="A32" s="28">
        <v>12</v>
      </c>
      <c r="B32" s="31" t="s">
        <v>282</v>
      </c>
      <c r="C32" s="28"/>
      <c r="D32" s="28"/>
      <c r="E32" s="28"/>
      <c r="F32" s="28"/>
      <c r="G32" s="28"/>
      <c r="H32" s="28"/>
    </row>
    <row r="33" spans="1:8" ht="31.5" x14ac:dyDescent="0.25">
      <c r="A33" s="28">
        <v>13</v>
      </c>
      <c r="B33" s="31" t="s">
        <v>767</v>
      </c>
      <c r="C33" s="28"/>
      <c r="D33" s="28"/>
      <c r="E33" s="28"/>
      <c r="F33" s="28"/>
      <c r="G33" s="28"/>
      <c r="H33" s="28"/>
    </row>
    <row r="34" spans="1:8" ht="15.75" x14ac:dyDescent="0.25">
      <c r="A34" s="218">
        <v>14</v>
      </c>
      <c r="B34" s="31" t="s">
        <v>397</v>
      </c>
      <c r="C34" s="218"/>
      <c r="D34" s="218"/>
      <c r="E34" s="218"/>
      <c r="F34" s="218"/>
      <c r="G34" s="218"/>
      <c r="H34" s="218"/>
    </row>
    <row r="35" spans="1:8" ht="15.75" x14ac:dyDescent="0.25">
      <c r="A35" s="218"/>
      <c r="B35" s="31" t="s">
        <v>381</v>
      </c>
      <c r="C35" s="218"/>
      <c r="D35" s="218"/>
      <c r="E35" s="218"/>
      <c r="F35" s="218"/>
      <c r="G35" s="218"/>
      <c r="H35" s="218"/>
    </row>
    <row r="36" spans="1:8" ht="15.75" x14ac:dyDescent="0.25">
      <c r="A36" s="28">
        <v>15</v>
      </c>
      <c r="B36" s="31" t="s">
        <v>398</v>
      </c>
      <c r="C36" s="28"/>
      <c r="D36" s="28"/>
      <c r="E36" s="28"/>
      <c r="F36" s="28"/>
      <c r="G36" s="28"/>
      <c r="H36" s="28"/>
    </row>
    <row r="37" spans="1:8" ht="15.75" x14ac:dyDescent="0.25">
      <c r="A37" s="28">
        <v>16</v>
      </c>
      <c r="B37" s="31" t="s">
        <v>399</v>
      </c>
      <c r="C37" s="28"/>
      <c r="D37" s="28"/>
      <c r="E37" s="28"/>
      <c r="F37" s="28"/>
      <c r="G37" s="28"/>
      <c r="H37" s="28"/>
    </row>
    <row r="38" spans="1:8" ht="15.75" x14ac:dyDescent="0.25">
      <c r="A38" s="28">
        <v>17</v>
      </c>
      <c r="B38" s="31" t="s">
        <v>400</v>
      </c>
      <c r="C38" s="28"/>
      <c r="D38" s="28"/>
      <c r="E38" s="28"/>
      <c r="F38" s="28"/>
      <c r="G38" s="28"/>
      <c r="H38" s="28"/>
    </row>
    <row r="39" spans="1:8" ht="15.75" x14ac:dyDescent="0.25">
      <c r="A39" s="28">
        <v>18</v>
      </c>
      <c r="B39" s="31" t="s">
        <v>401</v>
      </c>
      <c r="C39" s="28"/>
      <c r="D39" s="28"/>
      <c r="E39" s="28"/>
      <c r="F39" s="28"/>
      <c r="G39" s="28"/>
      <c r="H39" s="28"/>
    </row>
    <row r="40" spans="1:8" ht="47.25" x14ac:dyDescent="0.25">
      <c r="A40" s="28">
        <v>19</v>
      </c>
      <c r="B40" s="31" t="s">
        <v>768</v>
      </c>
      <c r="C40" s="28"/>
      <c r="D40" s="28"/>
      <c r="E40" s="28"/>
      <c r="F40" s="28"/>
      <c r="G40" s="28"/>
      <c r="H40" s="28"/>
    </row>
    <row r="41" spans="1:8" ht="15.75" x14ac:dyDescent="0.25">
      <c r="A41" s="28">
        <v>20</v>
      </c>
      <c r="B41" s="31" t="s">
        <v>402</v>
      </c>
      <c r="C41" s="28"/>
      <c r="D41" s="28"/>
      <c r="E41" s="28"/>
      <c r="F41" s="28"/>
      <c r="G41" s="28"/>
      <c r="H41" s="28"/>
    </row>
    <row r="42" spans="1:8" ht="15.75" x14ac:dyDescent="0.25">
      <c r="A42" s="29" t="s">
        <v>70</v>
      </c>
      <c r="B42" s="30" t="s">
        <v>285</v>
      </c>
      <c r="C42" s="28"/>
      <c r="D42" s="28"/>
      <c r="E42" s="28"/>
      <c r="F42" s="28"/>
      <c r="G42" s="28"/>
      <c r="H42" s="28"/>
    </row>
    <row r="43" spans="1:8" ht="15.75" x14ac:dyDescent="0.25">
      <c r="A43" s="29" t="s">
        <v>73</v>
      </c>
      <c r="B43" s="30" t="s">
        <v>769</v>
      </c>
      <c r="C43" s="28"/>
      <c r="D43" s="28"/>
      <c r="E43" s="28"/>
      <c r="F43" s="28"/>
      <c r="G43" s="28"/>
      <c r="H43" s="28"/>
    </row>
    <row r="44" spans="1:8" ht="15.75" x14ac:dyDescent="0.25">
      <c r="A44" s="28">
        <v>1</v>
      </c>
      <c r="B44" s="31" t="s">
        <v>466</v>
      </c>
      <c r="C44" s="28"/>
      <c r="D44" s="28"/>
      <c r="E44" s="28"/>
      <c r="F44" s="28"/>
      <c r="G44" s="28"/>
      <c r="H44" s="28"/>
    </row>
    <row r="45" spans="1:8" ht="15.75" x14ac:dyDescent="0.25">
      <c r="A45" s="28">
        <v>2</v>
      </c>
      <c r="B45" s="31" t="s">
        <v>406</v>
      </c>
      <c r="C45" s="28"/>
      <c r="D45" s="28"/>
      <c r="E45" s="28"/>
      <c r="F45" s="28"/>
      <c r="G45" s="28"/>
      <c r="H45" s="28"/>
    </row>
    <row r="46" spans="1:8" ht="15.75" x14ac:dyDescent="0.25">
      <c r="A46" s="28">
        <v>3</v>
      </c>
      <c r="B46" s="31" t="s">
        <v>770</v>
      </c>
      <c r="C46" s="28"/>
      <c r="D46" s="28"/>
      <c r="E46" s="28"/>
      <c r="F46" s="28"/>
      <c r="G46" s="28"/>
      <c r="H46" s="28"/>
    </row>
    <row r="47" spans="1:8" ht="15.75" x14ac:dyDescent="0.25">
      <c r="A47" s="28">
        <v>4</v>
      </c>
      <c r="B47" s="31" t="s">
        <v>771</v>
      </c>
      <c r="C47" s="28"/>
      <c r="D47" s="28"/>
      <c r="E47" s="28"/>
      <c r="F47" s="28"/>
      <c r="G47" s="28"/>
      <c r="H47" s="28"/>
    </row>
    <row r="48" spans="1:8" ht="15.75" x14ac:dyDescent="0.25">
      <c r="A48" s="28">
        <v>5</v>
      </c>
      <c r="B48" s="31" t="s">
        <v>772</v>
      </c>
      <c r="C48" s="28"/>
      <c r="D48" s="28"/>
      <c r="E48" s="28"/>
      <c r="F48" s="28"/>
      <c r="G48" s="28"/>
      <c r="H48" s="28"/>
    </row>
    <row r="49" spans="1:8" ht="15.75" x14ac:dyDescent="0.25">
      <c r="A49" s="28">
        <v>6</v>
      </c>
      <c r="B49" s="31" t="s">
        <v>409</v>
      </c>
      <c r="C49" s="28"/>
      <c r="D49" s="28"/>
      <c r="E49" s="28"/>
      <c r="F49" s="28"/>
      <c r="G49" s="28"/>
      <c r="H49" s="28"/>
    </row>
    <row r="50" spans="1:8" ht="15.75" x14ac:dyDescent="0.25">
      <c r="A50" s="29" t="s">
        <v>77</v>
      </c>
      <c r="B50" s="30" t="s">
        <v>410</v>
      </c>
      <c r="C50" s="28"/>
      <c r="D50" s="28"/>
      <c r="E50" s="28"/>
      <c r="F50" s="28"/>
      <c r="G50" s="28"/>
      <c r="H50" s="28"/>
    </row>
    <row r="51" spans="1:8" ht="15.75" x14ac:dyDescent="0.25">
      <c r="A51" s="29" t="s">
        <v>16</v>
      </c>
      <c r="B51" s="30" t="s">
        <v>773</v>
      </c>
      <c r="C51" s="28"/>
      <c r="D51" s="28"/>
      <c r="E51" s="28"/>
      <c r="F51" s="28"/>
      <c r="G51" s="28"/>
      <c r="H51" s="28"/>
    </row>
    <row r="52" spans="1:8" ht="15.75" x14ac:dyDescent="0.25">
      <c r="A52" s="29" t="s">
        <v>79</v>
      </c>
      <c r="B52" s="30" t="s">
        <v>774</v>
      </c>
      <c r="C52" s="28"/>
      <c r="D52" s="28"/>
      <c r="E52" s="28"/>
      <c r="F52" s="28"/>
      <c r="G52" s="28"/>
      <c r="H52" s="28"/>
    </row>
    <row r="53" spans="1:8" ht="31.5" x14ac:dyDescent="0.25">
      <c r="A53" s="29" t="s">
        <v>89</v>
      </c>
      <c r="B53" s="30" t="s">
        <v>775</v>
      </c>
      <c r="C53" s="28"/>
      <c r="D53" s="28"/>
      <c r="E53" s="28"/>
      <c r="F53" s="28"/>
      <c r="G53" s="28"/>
      <c r="H53" s="28"/>
    </row>
    <row r="54" spans="1:8" ht="21" customHeight="1" x14ac:dyDescent="0.25">
      <c r="A54" s="27" t="s">
        <v>288</v>
      </c>
    </row>
    <row r="55" spans="1:8" ht="36.75" customHeight="1" x14ac:dyDescent="0.25">
      <c r="A55" s="221" t="s">
        <v>469</v>
      </c>
      <c r="B55" s="221"/>
      <c r="C55" s="221"/>
      <c r="D55" s="221"/>
      <c r="E55" s="221"/>
      <c r="F55" s="221"/>
      <c r="G55" s="221"/>
      <c r="H55" s="221"/>
    </row>
    <row r="56" spans="1:8" ht="36.75" customHeight="1" x14ac:dyDescent="0.25">
      <c r="A56" s="221" t="s">
        <v>470</v>
      </c>
      <c r="B56" s="221"/>
      <c r="C56" s="221"/>
      <c r="D56" s="221"/>
      <c r="E56" s="221"/>
      <c r="F56" s="221"/>
      <c r="G56" s="221"/>
      <c r="H56" s="221"/>
    </row>
    <row r="57" spans="1:8" ht="49.5" customHeight="1" x14ac:dyDescent="0.25">
      <c r="A57" s="221" t="s">
        <v>471</v>
      </c>
      <c r="B57" s="221"/>
      <c r="C57" s="221"/>
      <c r="D57" s="221"/>
      <c r="E57" s="221"/>
      <c r="F57" s="221"/>
      <c r="G57" s="221"/>
      <c r="H57" s="221"/>
    </row>
    <row r="58" spans="1:8" ht="49.5" customHeight="1" x14ac:dyDescent="0.25">
      <c r="A58" s="221" t="s">
        <v>411</v>
      </c>
      <c r="B58" s="221"/>
      <c r="C58" s="221"/>
      <c r="D58" s="221"/>
      <c r="E58" s="221"/>
      <c r="F58" s="221"/>
      <c r="G58" s="221"/>
      <c r="H58" s="221"/>
    </row>
    <row r="59" spans="1:8" ht="69.75" customHeight="1" x14ac:dyDescent="0.25">
      <c r="A59" s="221" t="s">
        <v>412</v>
      </c>
      <c r="B59" s="221"/>
      <c r="C59" s="221"/>
      <c r="D59" s="221"/>
      <c r="E59" s="221"/>
      <c r="F59" s="221"/>
      <c r="G59" s="221"/>
      <c r="H59" s="221"/>
    </row>
  </sheetData>
  <mergeCells count="47">
    <mergeCell ref="A5:A6"/>
    <mergeCell ref="B5:B6"/>
    <mergeCell ref="C5:D5"/>
    <mergeCell ref="E5:F5"/>
    <mergeCell ref="G5:H5"/>
    <mergeCell ref="G11:G12"/>
    <mergeCell ref="H11:H12"/>
    <mergeCell ref="A13:A14"/>
    <mergeCell ref="C13:C14"/>
    <mergeCell ref="D13:D14"/>
    <mergeCell ref="E13:E14"/>
    <mergeCell ref="F13:F14"/>
    <mergeCell ref="G13:G14"/>
    <mergeCell ref="H13:H14"/>
    <mergeCell ref="A11:A12"/>
    <mergeCell ref="C11:C12"/>
    <mergeCell ref="D11:D12"/>
    <mergeCell ref="E11:E12"/>
    <mergeCell ref="F11:F12"/>
    <mergeCell ref="H17:H18"/>
    <mergeCell ref="A15:A16"/>
    <mergeCell ref="C15:C16"/>
    <mergeCell ref="D15:D16"/>
    <mergeCell ref="E15:E16"/>
    <mergeCell ref="F15:F16"/>
    <mergeCell ref="G15:G16"/>
    <mergeCell ref="C17:C18"/>
    <mergeCell ref="D17:D18"/>
    <mergeCell ref="E17:E18"/>
    <mergeCell ref="F17:F18"/>
    <mergeCell ref="G17:G18"/>
    <mergeCell ref="A58:H58"/>
    <mergeCell ref="A59:H59"/>
    <mergeCell ref="H34:H35"/>
    <mergeCell ref="A2:H2"/>
    <mergeCell ref="A3:H3"/>
    <mergeCell ref="A55:H55"/>
    <mergeCell ref="A56:H56"/>
    <mergeCell ref="A57:H57"/>
    <mergeCell ref="A34:A35"/>
    <mergeCell ref="C34:C35"/>
    <mergeCell ref="D34:D35"/>
    <mergeCell ref="E34:E35"/>
    <mergeCell ref="F34:F35"/>
    <mergeCell ref="G34:G35"/>
    <mergeCell ref="H15:H16"/>
    <mergeCell ref="A17:A18"/>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00B0F0"/>
  </sheetPr>
  <dimension ref="A1:E33"/>
  <sheetViews>
    <sheetView workbookViewId="0">
      <selection activeCell="M17" sqref="M17"/>
    </sheetView>
  </sheetViews>
  <sheetFormatPr defaultRowHeight="15" x14ac:dyDescent="0.25"/>
  <cols>
    <col min="1" max="1" width="6.42578125" customWidth="1"/>
    <col min="2" max="2" width="50.85546875" customWidth="1"/>
    <col min="3" max="5" width="10.7109375" customWidth="1"/>
  </cols>
  <sheetData>
    <row r="1" spans="1:5" ht="15.75" x14ac:dyDescent="0.25">
      <c r="E1" s="25" t="s">
        <v>687</v>
      </c>
    </row>
    <row r="2" spans="1:5" ht="15.75" x14ac:dyDescent="0.25">
      <c r="A2" s="222" t="s">
        <v>776</v>
      </c>
      <c r="B2" s="222"/>
      <c r="C2" s="222"/>
      <c r="D2" s="222"/>
      <c r="E2" s="222"/>
    </row>
    <row r="3" spans="1:5" ht="15.75" x14ac:dyDescent="0.25">
      <c r="A3" s="222" t="s">
        <v>126</v>
      </c>
      <c r="B3" s="222"/>
      <c r="C3" s="222"/>
      <c r="D3" s="222"/>
      <c r="E3" s="222"/>
    </row>
    <row r="4" spans="1:5" ht="15.75" x14ac:dyDescent="0.25">
      <c r="E4" s="26" t="s">
        <v>56</v>
      </c>
    </row>
    <row r="5" spans="1:5" ht="41.25" customHeight="1" x14ac:dyDescent="0.25">
      <c r="A5" s="29" t="s">
        <v>3</v>
      </c>
      <c r="B5" s="29" t="s">
        <v>355</v>
      </c>
      <c r="C5" s="29" t="s">
        <v>659</v>
      </c>
      <c r="D5" s="29" t="s">
        <v>746</v>
      </c>
      <c r="E5" s="29" t="s">
        <v>374</v>
      </c>
    </row>
    <row r="6" spans="1:5" ht="15.75" x14ac:dyDescent="0.25">
      <c r="A6" s="29" t="s">
        <v>15</v>
      </c>
      <c r="B6" s="29" t="s">
        <v>16</v>
      </c>
      <c r="C6" s="29">
        <v>1</v>
      </c>
      <c r="D6" s="29">
        <v>2</v>
      </c>
      <c r="E6" s="29" t="s">
        <v>269</v>
      </c>
    </row>
    <row r="7" spans="1:5" ht="15.75" x14ac:dyDescent="0.25">
      <c r="A7" s="29"/>
      <c r="B7" s="30" t="s">
        <v>777</v>
      </c>
      <c r="C7" s="31"/>
      <c r="D7" s="31"/>
      <c r="E7" s="31"/>
    </row>
    <row r="8" spans="1:5" ht="15.75" x14ac:dyDescent="0.25">
      <c r="A8" s="29" t="s">
        <v>15</v>
      </c>
      <c r="B8" s="30" t="s">
        <v>778</v>
      </c>
      <c r="C8" s="31"/>
      <c r="D8" s="31"/>
      <c r="E8" s="31"/>
    </row>
    <row r="9" spans="1:5" ht="15.75" x14ac:dyDescent="0.25">
      <c r="A9" s="29" t="s">
        <v>83</v>
      </c>
      <c r="B9" s="30" t="s">
        <v>367</v>
      </c>
      <c r="C9" s="31"/>
      <c r="D9" s="31"/>
      <c r="E9" s="31"/>
    </row>
    <row r="10" spans="1:5" ht="15.75" x14ac:dyDescent="0.25">
      <c r="A10" s="28">
        <v>1</v>
      </c>
      <c r="B10" s="31" t="s">
        <v>779</v>
      </c>
      <c r="C10" s="31"/>
      <c r="D10" s="31"/>
      <c r="E10" s="31"/>
    </row>
    <row r="11" spans="1:5" ht="15.75" x14ac:dyDescent="0.25">
      <c r="A11" s="28"/>
      <c r="B11" s="32" t="s">
        <v>418</v>
      </c>
      <c r="C11" s="31"/>
      <c r="D11" s="31"/>
      <c r="E11" s="31"/>
    </row>
    <row r="12" spans="1:5" ht="15.75" x14ac:dyDescent="0.25">
      <c r="A12" s="28" t="s">
        <v>22</v>
      </c>
      <c r="B12" s="32" t="s">
        <v>419</v>
      </c>
      <c r="C12" s="31"/>
      <c r="D12" s="31"/>
      <c r="E12" s="31"/>
    </row>
    <row r="13" spans="1:5" ht="15.75" x14ac:dyDescent="0.25">
      <c r="A13" s="28" t="s">
        <v>22</v>
      </c>
      <c r="B13" s="32" t="s">
        <v>655</v>
      </c>
      <c r="C13" s="31"/>
      <c r="D13" s="31"/>
      <c r="E13" s="31"/>
    </row>
    <row r="14" spans="1:5" ht="15.75" x14ac:dyDescent="0.25">
      <c r="A14" s="28"/>
      <c r="B14" s="32" t="s">
        <v>421</v>
      </c>
      <c r="C14" s="31"/>
      <c r="D14" s="31"/>
      <c r="E14" s="31"/>
    </row>
    <row r="15" spans="1:5" ht="15.75" x14ac:dyDescent="0.25">
      <c r="A15" s="28" t="s">
        <v>22</v>
      </c>
      <c r="B15" s="32" t="s">
        <v>422</v>
      </c>
      <c r="C15" s="31"/>
      <c r="D15" s="31"/>
      <c r="E15" s="31"/>
    </row>
    <row r="16" spans="1:5" ht="15.75" x14ac:dyDescent="0.25">
      <c r="A16" s="28" t="s">
        <v>22</v>
      </c>
      <c r="B16" s="32" t="s">
        <v>545</v>
      </c>
      <c r="C16" s="31"/>
      <c r="D16" s="31"/>
      <c r="E16" s="31"/>
    </row>
    <row r="17" spans="1:5" ht="63" x14ac:dyDescent="0.25">
      <c r="A17" s="28">
        <v>2</v>
      </c>
      <c r="B17" s="31" t="s">
        <v>424</v>
      </c>
      <c r="C17" s="31"/>
      <c r="D17" s="31"/>
      <c r="E17" s="31"/>
    </row>
    <row r="18" spans="1:5" ht="15.75" x14ac:dyDescent="0.25">
      <c r="A18" s="28">
        <v>3</v>
      </c>
      <c r="B18" s="31" t="s">
        <v>425</v>
      </c>
      <c r="C18" s="31"/>
      <c r="D18" s="31"/>
      <c r="E18" s="31"/>
    </row>
    <row r="19" spans="1:5" ht="15.75" x14ac:dyDescent="0.25">
      <c r="A19" s="29" t="s">
        <v>70</v>
      </c>
      <c r="B19" s="30" t="s">
        <v>96</v>
      </c>
      <c r="C19" s="31"/>
      <c r="D19" s="31"/>
      <c r="E19" s="31"/>
    </row>
    <row r="20" spans="1:5" ht="15.75" x14ac:dyDescent="0.25">
      <c r="A20" s="28"/>
      <c r="B20" s="32" t="s">
        <v>134</v>
      </c>
      <c r="C20" s="31"/>
      <c r="D20" s="31"/>
      <c r="E20" s="31"/>
    </row>
    <row r="21" spans="1:5" ht="15.75" x14ac:dyDescent="0.25">
      <c r="A21" s="28">
        <v>1</v>
      </c>
      <c r="B21" s="32" t="s">
        <v>419</v>
      </c>
      <c r="C21" s="31"/>
      <c r="D21" s="31"/>
      <c r="E21" s="31"/>
    </row>
    <row r="22" spans="1:5" ht="15.75" x14ac:dyDescent="0.25">
      <c r="A22" s="28">
        <v>2</v>
      </c>
      <c r="B22" s="32" t="s">
        <v>420</v>
      </c>
      <c r="C22" s="31"/>
      <c r="D22" s="31"/>
      <c r="E22" s="31"/>
    </row>
    <row r="23" spans="1:5" ht="31.5" x14ac:dyDescent="0.25">
      <c r="A23" s="29" t="s">
        <v>73</v>
      </c>
      <c r="B23" s="30" t="s">
        <v>97</v>
      </c>
      <c r="C23" s="31"/>
      <c r="D23" s="31"/>
      <c r="E23" s="31"/>
    </row>
    <row r="24" spans="1:5" ht="15.75" x14ac:dyDescent="0.25">
      <c r="A24" s="29" t="s">
        <v>77</v>
      </c>
      <c r="B24" s="30" t="s">
        <v>246</v>
      </c>
      <c r="C24" s="31"/>
      <c r="D24" s="31"/>
      <c r="E24" s="31"/>
    </row>
    <row r="25" spans="1:5" ht="15.75" x14ac:dyDescent="0.25">
      <c r="A25" s="29" t="s">
        <v>113</v>
      </c>
      <c r="B25" s="30" t="s">
        <v>247</v>
      </c>
      <c r="C25" s="31"/>
      <c r="D25" s="31"/>
      <c r="E25" s="31"/>
    </row>
    <row r="26" spans="1:5" ht="15.75" x14ac:dyDescent="0.25">
      <c r="A26" s="29" t="s">
        <v>426</v>
      </c>
      <c r="B26" s="30" t="s">
        <v>98</v>
      </c>
      <c r="C26" s="31"/>
      <c r="D26" s="31"/>
      <c r="E26" s="31"/>
    </row>
    <row r="27" spans="1:5" ht="15.75" x14ac:dyDescent="0.25">
      <c r="A27" s="29" t="s">
        <v>16</v>
      </c>
      <c r="B27" s="30" t="s">
        <v>428</v>
      </c>
      <c r="C27" s="31"/>
      <c r="D27" s="31"/>
      <c r="E27" s="31"/>
    </row>
    <row r="28" spans="1:5" ht="15.75" x14ac:dyDescent="0.25">
      <c r="A28" s="29" t="s">
        <v>83</v>
      </c>
      <c r="B28" s="30" t="s">
        <v>249</v>
      </c>
      <c r="C28" s="31"/>
      <c r="D28" s="31"/>
      <c r="E28" s="31"/>
    </row>
    <row r="29" spans="1:5" ht="15.75" x14ac:dyDescent="0.25">
      <c r="A29" s="28"/>
      <c r="B29" s="31" t="s">
        <v>429</v>
      </c>
      <c r="C29" s="31"/>
      <c r="D29" s="31"/>
      <c r="E29" s="31"/>
    </row>
    <row r="30" spans="1:5" ht="15.75" x14ac:dyDescent="0.25">
      <c r="A30" s="29" t="s">
        <v>70</v>
      </c>
      <c r="B30" s="30" t="s">
        <v>656</v>
      </c>
      <c r="C30" s="31"/>
      <c r="D30" s="31"/>
      <c r="E30" s="31"/>
    </row>
    <row r="31" spans="1:5" ht="15.75" x14ac:dyDescent="0.25">
      <c r="A31" s="28"/>
      <c r="B31" s="31" t="s">
        <v>430</v>
      </c>
      <c r="C31" s="31"/>
      <c r="D31" s="31"/>
      <c r="E31" s="31"/>
    </row>
    <row r="32" spans="1:5" ht="15.75" x14ac:dyDescent="0.25">
      <c r="A32" s="29" t="s">
        <v>79</v>
      </c>
      <c r="B32" s="30" t="s">
        <v>476</v>
      </c>
      <c r="C32" s="31"/>
      <c r="D32" s="31"/>
      <c r="E32" s="31"/>
    </row>
    <row r="33" spans="1:5" ht="60" customHeight="1" x14ac:dyDescent="0.25">
      <c r="A33" s="220" t="s">
        <v>546</v>
      </c>
      <c r="B33" s="220"/>
      <c r="C33" s="220"/>
      <c r="D33" s="220"/>
      <c r="E33" s="220"/>
    </row>
  </sheetData>
  <mergeCells count="3">
    <mergeCell ref="A33:E33"/>
    <mergeCell ref="A2:E2"/>
    <mergeCell ref="A3:E3"/>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00B0F0"/>
  </sheetPr>
  <dimension ref="A1:F49"/>
  <sheetViews>
    <sheetView topLeftCell="A3" workbookViewId="0">
      <selection activeCell="M17" sqref="M17"/>
    </sheetView>
  </sheetViews>
  <sheetFormatPr defaultRowHeight="15" x14ac:dyDescent="0.25"/>
  <cols>
    <col min="1" max="1" width="6.28515625" customWidth="1"/>
    <col min="2" max="2" width="47" customWidth="1"/>
    <col min="3" max="6" width="10.140625" customWidth="1"/>
  </cols>
  <sheetData>
    <row r="1" spans="1:6" ht="15.75" x14ac:dyDescent="0.25">
      <c r="F1" s="25" t="s">
        <v>688</v>
      </c>
    </row>
    <row r="2" spans="1:6" ht="15.75" x14ac:dyDescent="0.25">
      <c r="A2" s="222" t="s">
        <v>780</v>
      </c>
      <c r="B2" s="222"/>
      <c r="C2" s="222"/>
      <c r="D2" s="222"/>
      <c r="E2" s="222"/>
      <c r="F2" s="222"/>
    </row>
    <row r="3" spans="1:6" ht="15.75" x14ac:dyDescent="0.25">
      <c r="A3" s="222" t="s">
        <v>126</v>
      </c>
      <c r="B3" s="222"/>
      <c r="C3" s="222"/>
      <c r="D3" s="222"/>
      <c r="E3" s="222"/>
      <c r="F3" s="222"/>
    </row>
    <row r="4" spans="1:6" ht="15.75" x14ac:dyDescent="0.25">
      <c r="F4" s="26" t="s">
        <v>56</v>
      </c>
    </row>
    <row r="5" spans="1:6" ht="15.75" x14ac:dyDescent="0.25">
      <c r="A5" s="223" t="s">
        <v>3</v>
      </c>
      <c r="B5" s="223" t="s">
        <v>4</v>
      </c>
      <c r="C5" s="223" t="s">
        <v>659</v>
      </c>
      <c r="D5" s="223" t="s">
        <v>746</v>
      </c>
      <c r="E5" s="223" t="s">
        <v>229</v>
      </c>
      <c r="F5" s="223"/>
    </row>
    <row r="6" spans="1:6" ht="31.5" x14ac:dyDescent="0.25">
      <c r="A6" s="223"/>
      <c r="B6" s="223"/>
      <c r="C6" s="223"/>
      <c r="D6" s="223"/>
      <c r="E6" s="29" t="s">
        <v>233</v>
      </c>
      <c r="F6" s="29" t="s">
        <v>415</v>
      </c>
    </row>
    <row r="7" spans="1:6" ht="15.75" x14ac:dyDescent="0.25">
      <c r="A7" s="29" t="s">
        <v>15</v>
      </c>
      <c r="B7" s="29" t="s">
        <v>16</v>
      </c>
      <c r="C7" s="29">
        <v>1</v>
      </c>
      <c r="D7" s="29">
        <v>2</v>
      </c>
      <c r="E7" s="29" t="s">
        <v>359</v>
      </c>
      <c r="F7" s="29" t="s">
        <v>360</v>
      </c>
    </row>
    <row r="8" spans="1:6" ht="15.75" x14ac:dyDescent="0.25">
      <c r="A8" s="29"/>
      <c r="B8" s="30" t="s">
        <v>90</v>
      </c>
      <c r="C8" s="28"/>
      <c r="D8" s="28"/>
      <c r="E8" s="28"/>
      <c r="F8" s="28"/>
    </row>
    <row r="9" spans="1:6" ht="31.5" x14ac:dyDescent="0.25">
      <c r="A9" s="29" t="s">
        <v>15</v>
      </c>
      <c r="B9" s="30" t="s">
        <v>549</v>
      </c>
      <c r="C9" s="28"/>
      <c r="D9" s="28"/>
      <c r="E9" s="28"/>
      <c r="F9" s="28"/>
    </row>
    <row r="10" spans="1:6" ht="31.5" x14ac:dyDescent="0.25">
      <c r="A10" s="29" t="s">
        <v>16</v>
      </c>
      <c r="B10" s="30" t="s">
        <v>550</v>
      </c>
      <c r="C10" s="28"/>
      <c r="D10" s="28"/>
      <c r="E10" s="28"/>
      <c r="F10" s="28"/>
    </row>
    <row r="11" spans="1:6" ht="15.75" x14ac:dyDescent="0.25">
      <c r="A11" s="29" t="s">
        <v>83</v>
      </c>
      <c r="B11" s="30" t="s">
        <v>551</v>
      </c>
      <c r="C11" s="28"/>
      <c r="D11" s="28"/>
      <c r="E11" s="28"/>
      <c r="F11" s="28"/>
    </row>
    <row r="12" spans="1:6" ht="15.75" x14ac:dyDescent="0.25">
      <c r="A12" s="28">
        <v>1</v>
      </c>
      <c r="B12" s="31" t="s">
        <v>417</v>
      </c>
      <c r="C12" s="28"/>
      <c r="D12" s="28"/>
      <c r="E12" s="28"/>
      <c r="F12" s="28"/>
    </row>
    <row r="13" spans="1:6" ht="15.75" x14ac:dyDescent="0.25">
      <c r="A13" s="28" t="s">
        <v>22</v>
      </c>
      <c r="B13" s="31" t="s">
        <v>419</v>
      </c>
      <c r="C13" s="28"/>
      <c r="D13" s="28"/>
      <c r="E13" s="28"/>
      <c r="F13" s="28"/>
    </row>
    <row r="14" spans="1:6" ht="15.75" x14ac:dyDescent="0.25">
      <c r="A14" s="28" t="s">
        <v>22</v>
      </c>
      <c r="B14" s="31" t="s">
        <v>420</v>
      </c>
      <c r="C14" s="28"/>
      <c r="D14" s="28"/>
      <c r="E14" s="28"/>
      <c r="F14" s="28"/>
    </row>
    <row r="15" spans="1:6" ht="15.75" x14ac:dyDescent="0.25">
      <c r="A15" s="28" t="s">
        <v>22</v>
      </c>
      <c r="B15" s="31" t="s">
        <v>552</v>
      </c>
      <c r="C15" s="28"/>
      <c r="D15" s="28"/>
      <c r="E15" s="28"/>
      <c r="F15" s="28"/>
    </row>
    <row r="16" spans="1:6" ht="15.75" x14ac:dyDescent="0.25">
      <c r="A16" s="28" t="s">
        <v>22</v>
      </c>
      <c r="B16" s="31" t="s">
        <v>553</v>
      </c>
      <c r="C16" s="28"/>
      <c r="D16" s="28"/>
      <c r="E16" s="28"/>
      <c r="F16" s="28"/>
    </row>
    <row r="17" spans="1:6" ht="15.75" x14ac:dyDescent="0.25">
      <c r="A17" s="28" t="s">
        <v>22</v>
      </c>
      <c r="B17" s="31" t="s">
        <v>554</v>
      </c>
      <c r="C17" s="28"/>
      <c r="D17" s="28"/>
      <c r="E17" s="28"/>
      <c r="F17" s="28"/>
    </row>
    <row r="18" spans="1:6" ht="15.75" x14ac:dyDescent="0.25">
      <c r="A18" s="28" t="s">
        <v>22</v>
      </c>
      <c r="B18" s="31" t="s">
        <v>555</v>
      </c>
      <c r="C18" s="28"/>
      <c r="D18" s="28"/>
      <c r="E18" s="28"/>
      <c r="F18" s="28"/>
    </row>
    <row r="19" spans="1:6" ht="15.75" x14ac:dyDescent="0.25">
      <c r="A19" s="28" t="s">
        <v>22</v>
      </c>
      <c r="B19" s="31" t="s">
        <v>556</v>
      </c>
      <c r="C19" s="28"/>
      <c r="D19" s="28"/>
      <c r="E19" s="28"/>
      <c r="F19" s="28"/>
    </row>
    <row r="20" spans="1:6" ht="15.75" x14ac:dyDescent="0.25">
      <c r="A20" s="28" t="s">
        <v>22</v>
      </c>
      <c r="B20" s="31" t="s">
        <v>557</v>
      </c>
      <c r="C20" s="28"/>
      <c r="D20" s="28"/>
      <c r="E20" s="28"/>
      <c r="F20" s="28"/>
    </row>
    <row r="21" spans="1:6" ht="15.75" x14ac:dyDescent="0.25">
      <c r="A21" s="28" t="s">
        <v>22</v>
      </c>
      <c r="B21" s="31" t="s">
        <v>558</v>
      </c>
      <c r="C21" s="28"/>
      <c r="D21" s="28"/>
      <c r="E21" s="28"/>
      <c r="F21" s="28"/>
    </row>
    <row r="22" spans="1:6" ht="15.75" x14ac:dyDescent="0.25">
      <c r="A22" s="28" t="s">
        <v>22</v>
      </c>
      <c r="B22" s="31" t="s">
        <v>559</v>
      </c>
      <c r="C22" s="28"/>
      <c r="D22" s="28"/>
      <c r="E22" s="28"/>
      <c r="F22" s="28"/>
    </row>
    <row r="23" spans="1:6" ht="31.5" x14ac:dyDescent="0.25">
      <c r="A23" s="28" t="s">
        <v>22</v>
      </c>
      <c r="B23" s="31" t="s">
        <v>560</v>
      </c>
      <c r="C23" s="28"/>
      <c r="D23" s="28"/>
      <c r="E23" s="28"/>
      <c r="F23" s="28"/>
    </row>
    <row r="24" spans="1:6" ht="15.75" x14ac:dyDescent="0.25">
      <c r="A24" s="28" t="s">
        <v>22</v>
      </c>
      <c r="B24" s="31" t="s">
        <v>561</v>
      </c>
      <c r="C24" s="28"/>
      <c r="D24" s="28"/>
      <c r="E24" s="28"/>
      <c r="F24" s="28"/>
    </row>
    <row r="25" spans="1:6" ht="15.75" x14ac:dyDescent="0.25">
      <c r="A25" s="28" t="s">
        <v>22</v>
      </c>
      <c r="B25" s="31" t="s">
        <v>562</v>
      </c>
      <c r="C25" s="28"/>
      <c r="D25" s="28"/>
      <c r="E25" s="28"/>
      <c r="F25" s="28"/>
    </row>
    <row r="26" spans="1:6" ht="63" x14ac:dyDescent="0.25">
      <c r="A26" s="28">
        <v>2</v>
      </c>
      <c r="B26" s="31" t="s">
        <v>424</v>
      </c>
      <c r="C26" s="28"/>
      <c r="D26" s="28"/>
      <c r="E26" s="28"/>
      <c r="F26" s="28"/>
    </row>
    <row r="27" spans="1:6" ht="15.75" x14ac:dyDescent="0.25">
      <c r="A27" s="28">
        <v>3</v>
      </c>
      <c r="B27" s="31" t="s">
        <v>425</v>
      </c>
      <c r="C27" s="28"/>
      <c r="D27" s="28"/>
      <c r="E27" s="28"/>
      <c r="F27" s="28"/>
    </row>
    <row r="28" spans="1:6" ht="15.75" x14ac:dyDescent="0.25">
      <c r="A28" s="29" t="s">
        <v>70</v>
      </c>
      <c r="B28" s="30" t="s">
        <v>96</v>
      </c>
      <c r="C28" s="28"/>
      <c r="D28" s="28"/>
      <c r="E28" s="28"/>
      <c r="F28" s="28"/>
    </row>
    <row r="29" spans="1:6" ht="15.75" x14ac:dyDescent="0.25">
      <c r="A29" s="28" t="s">
        <v>22</v>
      </c>
      <c r="B29" s="31" t="s">
        <v>419</v>
      </c>
      <c r="C29" s="28"/>
      <c r="D29" s="28"/>
      <c r="E29" s="28"/>
      <c r="F29" s="28"/>
    </row>
    <row r="30" spans="1:6" ht="15.75" x14ac:dyDescent="0.25">
      <c r="A30" s="28" t="s">
        <v>22</v>
      </c>
      <c r="B30" s="31" t="s">
        <v>475</v>
      </c>
      <c r="C30" s="28"/>
      <c r="D30" s="28"/>
      <c r="E30" s="28"/>
      <c r="F30" s="28"/>
    </row>
    <row r="31" spans="1:6" ht="15.75" x14ac:dyDescent="0.25">
      <c r="A31" s="28" t="s">
        <v>22</v>
      </c>
      <c r="B31" s="31" t="s">
        <v>552</v>
      </c>
      <c r="C31" s="28"/>
      <c r="D31" s="28"/>
      <c r="E31" s="28"/>
      <c r="F31" s="28"/>
    </row>
    <row r="32" spans="1:6" ht="15.75" x14ac:dyDescent="0.25">
      <c r="A32" s="28" t="s">
        <v>22</v>
      </c>
      <c r="B32" s="31" t="s">
        <v>553</v>
      </c>
      <c r="C32" s="28"/>
      <c r="D32" s="28"/>
      <c r="E32" s="28"/>
      <c r="F32" s="28"/>
    </row>
    <row r="33" spans="1:6" ht="15.75" x14ac:dyDescent="0.25">
      <c r="A33" s="28" t="s">
        <v>22</v>
      </c>
      <c r="B33" s="31" t="s">
        <v>554</v>
      </c>
      <c r="C33" s="28"/>
      <c r="D33" s="28"/>
      <c r="E33" s="28"/>
      <c r="F33" s="28"/>
    </row>
    <row r="34" spans="1:6" ht="15.75" x14ac:dyDescent="0.25">
      <c r="A34" s="28" t="s">
        <v>22</v>
      </c>
      <c r="B34" s="31" t="s">
        <v>555</v>
      </c>
      <c r="C34" s="28"/>
      <c r="D34" s="28"/>
      <c r="E34" s="28"/>
      <c r="F34" s="28"/>
    </row>
    <row r="35" spans="1:6" ht="15.75" x14ac:dyDescent="0.25">
      <c r="A35" s="28" t="s">
        <v>22</v>
      </c>
      <c r="B35" s="31" t="s">
        <v>556</v>
      </c>
      <c r="C35" s="28"/>
      <c r="D35" s="28"/>
      <c r="E35" s="28"/>
      <c r="F35" s="28"/>
    </row>
    <row r="36" spans="1:6" ht="15.75" x14ac:dyDescent="0.25">
      <c r="A36" s="28" t="s">
        <v>22</v>
      </c>
      <c r="B36" s="31" t="s">
        <v>557</v>
      </c>
      <c r="C36" s="28"/>
      <c r="D36" s="28"/>
      <c r="E36" s="28"/>
      <c r="F36" s="28"/>
    </row>
    <row r="37" spans="1:6" ht="15.75" x14ac:dyDescent="0.25">
      <c r="A37" s="28" t="s">
        <v>22</v>
      </c>
      <c r="B37" s="31" t="s">
        <v>558</v>
      </c>
      <c r="C37" s="28"/>
      <c r="D37" s="28"/>
      <c r="E37" s="28"/>
      <c r="F37" s="28"/>
    </row>
    <row r="38" spans="1:6" ht="15.75" x14ac:dyDescent="0.25">
      <c r="A38" s="28" t="s">
        <v>22</v>
      </c>
      <c r="B38" s="31" t="s">
        <v>559</v>
      </c>
      <c r="C38" s="28"/>
      <c r="D38" s="28"/>
      <c r="E38" s="28"/>
      <c r="F38" s="28"/>
    </row>
    <row r="39" spans="1:6" ht="31.5" x14ac:dyDescent="0.25">
      <c r="A39" s="28" t="s">
        <v>22</v>
      </c>
      <c r="B39" s="31" t="s">
        <v>560</v>
      </c>
      <c r="C39" s="28"/>
      <c r="D39" s="28"/>
      <c r="E39" s="28"/>
      <c r="F39" s="28"/>
    </row>
    <row r="40" spans="1:6" ht="15.75" x14ac:dyDescent="0.25">
      <c r="A40" s="28" t="s">
        <v>22</v>
      </c>
      <c r="B40" s="31" t="s">
        <v>561</v>
      </c>
      <c r="C40" s="28"/>
      <c r="D40" s="28"/>
      <c r="E40" s="28"/>
      <c r="F40" s="28"/>
    </row>
    <row r="41" spans="1:6" ht="15.75" x14ac:dyDescent="0.25">
      <c r="A41" s="28" t="s">
        <v>22</v>
      </c>
      <c r="B41" s="31" t="s">
        <v>563</v>
      </c>
      <c r="C41" s="28"/>
      <c r="D41" s="28"/>
      <c r="E41" s="28"/>
      <c r="F41" s="28"/>
    </row>
    <row r="42" spans="1:6" ht="31.5" x14ac:dyDescent="0.25">
      <c r="A42" s="29" t="s">
        <v>73</v>
      </c>
      <c r="B42" s="30" t="s">
        <v>438</v>
      </c>
      <c r="C42" s="28"/>
      <c r="D42" s="28"/>
      <c r="E42" s="28"/>
      <c r="F42" s="28"/>
    </row>
    <row r="43" spans="1:6" ht="15.75" x14ac:dyDescent="0.25">
      <c r="A43" s="29" t="s">
        <v>77</v>
      </c>
      <c r="B43" s="30" t="s">
        <v>439</v>
      </c>
      <c r="C43" s="28"/>
      <c r="D43" s="28"/>
      <c r="E43" s="28"/>
      <c r="F43" s="28"/>
    </row>
    <row r="44" spans="1:6" ht="15.75" x14ac:dyDescent="0.25">
      <c r="A44" s="29" t="s">
        <v>113</v>
      </c>
      <c r="B44" s="30" t="s">
        <v>247</v>
      </c>
      <c r="C44" s="28"/>
      <c r="D44" s="28"/>
      <c r="E44" s="28"/>
      <c r="F44" s="28"/>
    </row>
    <row r="45" spans="1:6" ht="15.75" x14ac:dyDescent="0.25">
      <c r="A45" s="29" t="s">
        <v>426</v>
      </c>
      <c r="B45" s="30" t="s">
        <v>98</v>
      </c>
      <c r="C45" s="28"/>
      <c r="D45" s="28"/>
      <c r="E45" s="28"/>
      <c r="F45" s="28"/>
    </row>
    <row r="46" spans="1:6" ht="15.75" x14ac:dyDescent="0.25">
      <c r="A46" s="29" t="s">
        <v>79</v>
      </c>
      <c r="B46" s="30" t="s">
        <v>476</v>
      </c>
      <c r="C46" s="28"/>
      <c r="D46" s="28"/>
      <c r="E46" s="28"/>
      <c r="F46" s="28"/>
    </row>
    <row r="47" spans="1:6" ht="20.25" customHeight="1" x14ac:dyDescent="0.25">
      <c r="A47" s="27" t="s">
        <v>646</v>
      </c>
    </row>
    <row r="48" spans="1:6" ht="23.25" customHeight="1" x14ac:dyDescent="0.25">
      <c r="A48" s="33" t="s">
        <v>565</v>
      </c>
    </row>
    <row r="49" spans="1:6" ht="54" customHeight="1" x14ac:dyDescent="0.25">
      <c r="A49" s="221" t="s">
        <v>564</v>
      </c>
      <c r="B49" s="221"/>
      <c r="C49" s="221"/>
      <c r="D49" s="221"/>
      <c r="E49" s="221"/>
      <c r="F49" s="221"/>
    </row>
  </sheetData>
  <mergeCells count="8">
    <mergeCell ref="A2:F2"/>
    <mergeCell ref="A3:F3"/>
    <mergeCell ref="A49:F49"/>
    <mergeCell ref="A5:A6"/>
    <mergeCell ref="B5:B6"/>
    <mergeCell ref="C5:C6"/>
    <mergeCell ref="D5:D6"/>
    <mergeCell ref="E5:F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00B0F0"/>
  </sheetPr>
  <dimension ref="A1:K34"/>
  <sheetViews>
    <sheetView workbookViewId="0">
      <selection activeCell="M17" sqref="M17"/>
    </sheetView>
  </sheetViews>
  <sheetFormatPr defaultRowHeight="15" x14ac:dyDescent="0.25"/>
  <cols>
    <col min="1" max="1" width="6.7109375" customWidth="1"/>
    <col min="2" max="2" width="34.85546875" customWidth="1"/>
  </cols>
  <sheetData>
    <row r="1" spans="1:11" ht="15.75" x14ac:dyDescent="0.25">
      <c r="K1" s="25" t="s">
        <v>689</v>
      </c>
    </row>
    <row r="2" spans="1:11" ht="34.5" customHeight="1" x14ac:dyDescent="0.25">
      <c r="A2" s="222" t="s">
        <v>781</v>
      </c>
      <c r="B2" s="222"/>
      <c r="C2" s="222"/>
      <c r="D2" s="222"/>
      <c r="E2" s="222"/>
      <c r="F2" s="222"/>
      <c r="G2" s="222"/>
      <c r="H2" s="222"/>
      <c r="I2" s="222"/>
      <c r="J2" s="222"/>
      <c r="K2" s="222"/>
    </row>
    <row r="3" spans="1:11" x14ac:dyDescent="0.25">
      <c r="A3" s="222" t="s">
        <v>512</v>
      </c>
      <c r="B3" s="226"/>
      <c r="C3" s="226"/>
      <c r="D3" s="226"/>
      <c r="E3" s="226"/>
      <c r="F3" s="226"/>
      <c r="G3" s="226"/>
      <c r="H3" s="226"/>
      <c r="I3" s="226"/>
      <c r="J3" s="226"/>
      <c r="K3" s="226"/>
    </row>
    <row r="4" spans="1:11" ht="15.75" x14ac:dyDescent="0.25">
      <c r="K4" s="26" t="s">
        <v>56</v>
      </c>
    </row>
    <row r="5" spans="1:11" ht="15.75" x14ac:dyDescent="0.25">
      <c r="A5" s="223" t="s">
        <v>3</v>
      </c>
      <c r="B5" s="223" t="s">
        <v>355</v>
      </c>
      <c r="C5" s="223" t="s">
        <v>356</v>
      </c>
      <c r="D5" s="223" t="s">
        <v>523</v>
      </c>
      <c r="E5" s="223"/>
      <c r="F5" s="223" t="s">
        <v>746</v>
      </c>
      <c r="G5" s="223" t="s">
        <v>523</v>
      </c>
      <c r="H5" s="223"/>
      <c r="I5" s="223" t="s">
        <v>374</v>
      </c>
      <c r="J5" s="223"/>
      <c r="K5" s="223"/>
    </row>
    <row r="6" spans="1:11" ht="63" x14ac:dyDescent="0.25">
      <c r="A6" s="223"/>
      <c r="B6" s="223"/>
      <c r="C6" s="223"/>
      <c r="D6" s="29" t="s">
        <v>131</v>
      </c>
      <c r="E6" s="29" t="s">
        <v>132</v>
      </c>
      <c r="F6" s="223"/>
      <c r="G6" s="29" t="s">
        <v>131</v>
      </c>
      <c r="H6" s="29" t="s">
        <v>132</v>
      </c>
      <c r="I6" s="29" t="s">
        <v>539</v>
      </c>
      <c r="J6" s="29" t="s">
        <v>131</v>
      </c>
      <c r="K6" s="29" t="s">
        <v>132</v>
      </c>
    </row>
    <row r="7" spans="1:11" ht="15.75" x14ac:dyDescent="0.25">
      <c r="A7" s="29" t="s">
        <v>15</v>
      </c>
      <c r="B7" s="29" t="s">
        <v>16</v>
      </c>
      <c r="C7" s="29" t="s">
        <v>540</v>
      </c>
      <c r="D7" s="29">
        <v>2</v>
      </c>
      <c r="E7" s="29">
        <v>3</v>
      </c>
      <c r="F7" s="29" t="s">
        <v>541</v>
      </c>
      <c r="G7" s="29">
        <v>5</v>
      </c>
      <c r="H7" s="29">
        <v>6</v>
      </c>
      <c r="I7" s="29" t="s">
        <v>542</v>
      </c>
      <c r="J7" s="29" t="s">
        <v>543</v>
      </c>
      <c r="K7" s="29" t="s">
        <v>544</v>
      </c>
    </row>
    <row r="8" spans="1:11" ht="15.75" x14ac:dyDescent="0.25">
      <c r="A8" s="29"/>
      <c r="B8" s="30" t="s">
        <v>90</v>
      </c>
      <c r="C8" s="28"/>
      <c r="D8" s="28"/>
      <c r="E8" s="28"/>
      <c r="F8" s="28"/>
      <c r="G8" s="28"/>
      <c r="H8" s="28"/>
      <c r="I8" s="28"/>
      <c r="J8" s="28"/>
      <c r="K8" s="28"/>
    </row>
    <row r="9" spans="1:11" ht="15.75" x14ac:dyDescent="0.25">
      <c r="A9" s="29" t="s">
        <v>15</v>
      </c>
      <c r="B9" s="30" t="s">
        <v>416</v>
      </c>
      <c r="C9" s="28"/>
      <c r="D9" s="28"/>
      <c r="E9" s="28"/>
      <c r="F9" s="28"/>
      <c r="G9" s="28"/>
      <c r="H9" s="28"/>
      <c r="I9" s="28"/>
      <c r="J9" s="28"/>
      <c r="K9" s="28"/>
    </row>
    <row r="10" spans="1:11" ht="15.75" x14ac:dyDescent="0.25">
      <c r="A10" s="29" t="s">
        <v>83</v>
      </c>
      <c r="B10" s="30" t="s">
        <v>367</v>
      </c>
      <c r="C10" s="28"/>
      <c r="D10" s="28"/>
      <c r="E10" s="28"/>
      <c r="F10" s="28"/>
      <c r="G10" s="28"/>
      <c r="H10" s="28"/>
      <c r="I10" s="28"/>
      <c r="J10" s="28"/>
      <c r="K10" s="28"/>
    </row>
    <row r="11" spans="1:11" ht="15.75" x14ac:dyDescent="0.25">
      <c r="A11" s="28">
        <v>1</v>
      </c>
      <c r="B11" s="31" t="s">
        <v>417</v>
      </c>
      <c r="C11" s="28"/>
      <c r="D11" s="28"/>
      <c r="E11" s="28"/>
      <c r="F11" s="28"/>
      <c r="G11" s="28"/>
      <c r="H11" s="28"/>
      <c r="I11" s="28"/>
      <c r="J11" s="28"/>
      <c r="K11" s="28"/>
    </row>
    <row r="12" spans="1:11" ht="15.75" x14ac:dyDescent="0.25">
      <c r="A12" s="28"/>
      <c r="B12" s="32" t="s">
        <v>418</v>
      </c>
      <c r="C12" s="28"/>
      <c r="D12" s="28"/>
      <c r="E12" s="28"/>
      <c r="F12" s="28"/>
      <c r="G12" s="28"/>
      <c r="H12" s="28"/>
      <c r="I12" s="28"/>
      <c r="J12" s="28"/>
      <c r="K12" s="28"/>
    </row>
    <row r="13" spans="1:11" ht="15.75" x14ac:dyDescent="0.25">
      <c r="A13" s="28" t="s">
        <v>22</v>
      </c>
      <c r="B13" s="32" t="s">
        <v>419</v>
      </c>
      <c r="C13" s="28"/>
      <c r="D13" s="28"/>
      <c r="E13" s="28"/>
      <c r="F13" s="28"/>
      <c r="G13" s="28"/>
      <c r="H13" s="28"/>
      <c r="I13" s="28"/>
      <c r="J13" s="28"/>
      <c r="K13" s="28"/>
    </row>
    <row r="14" spans="1:11" ht="15.75" x14ac:dyDescent="0.25">
      <c r="A14" s="28" t="s">
        <v>22</v>
      </c>
      <c r="B14" s="32" t="s">
        <v>420</v>
      </c>
      <c r="C14" s="28"/>
      <c r="D14" s="28"/>
      <c r="E14" s="28"/>
      <c r="F14" s="28"/>
      <c r="G14" s="28"/>
      <c r="H14" s="28"/>
      <c r="I14" s="28"/>
      <c r="J14" s="28"/>
      <c r="K14" s="28"/>
    </row>
    <row r="15" spans="1:11" ht="15.75" x14ac:dyDescent="0.25">
      <c r="A15" s="28"/>
      <c r="B15" s="32" t="s">
        <v>421</v>
      </c>
      <c r="C15" s="28"/>
      <c r="D15" s="28"/>
      <c r="E15" s="28"/>
      <c r="F15" s="28"/>
      <c r="G15" s="28"/>
      <c r="H15" s="28"/>
      <c r="I15" s="28"/>
      <c r="J15" s="28"/>
      <c r="K15" s="28"/>
    </row>
    <row r="16" spans="1:11" ht="31.5" x14ac:dyDescent="0.25">
      <c r="A16" s="28" t="s">
        <v>22</v>
      </c>
      <c r="B16" s="32" t="s">
        <v>422</v>
      </c>
      <c r="C16" s="28"/>
      <c r="D16" s="28"/>
      <c r="E16" s="28"/>
      <c r="F16" s="28"/>
      <c r="G16" s="28"/>
      <c r="H16" s="28"/>
      <c r="I16" s="28"/>
      <c r="J16" s="28"/>
      <c r="K16" s="28"/>
    </row>
    <row r="17" spans="1:11" ht="31.5" x14ac:dyDescent="0.25">
      <c r="A17" s="28" t="s">
        <v>22</v>
      </c>
      <c r="B17" s="32" t="s">
        <v>545</v>
      </c>
      <c r="C17" s="28"/>
      <c r="D17" s="28"/>
      <c r="E17" s="28"/>
      <c r="F17" s="28"/>
      <c r="G17" s="28"/>
      <c r="H17" s="28"/>
      <c r="I17" s="28"/>
      <c r="J17" s="28"/>
      <c r="K17" s="28"/>
    </row>
    <row r="18" spans="1:11" ht="94.5" x14ac:dyDescent="0.25">
      <c r="A18" s="28">
        <v>2</v>
      </c>
      <c r="B18" s="31" t="s">
        <v>424</v>
      </c>
      <c r="C18" s="28"/>
      <c r="D18" s="28"/>
      <c r="E18" s="28"/>
      <c r="F18" s="28"/>
      <c r="G18" s="28"/>
      <c r="H18" s="28"/>
      <c r="I18" s="28"/>
      <c r="J18" s="28"/>
      <c r="K18" s="28"/>
    </row>
    <row r="19" spans="1:11" ht="15.75" x14ac:dyDescent="0.25">
      <c r="A19" s="28">
        <v>3</v>
      </c>
      <c r="B19" s="31" t="s">
        <v>425</v>
      </c>
      <c r="C19" s="28"/>
      <c r="D19" s="28"/>
      <c r="E19" s="28"/>
      <c r="F19" s="28"/>
      <c r="G19" s="28"/>
      <c r="H19" s="28"/>
      <c r="I19" s="28"/>
      <c r="J19" s="28"/>
      <c r="K19" s="28"/>
    </row>
    <row r="20" spans="1:11" ht="15.75" x14ac:dyDescent="0.25">
      <c r="A20" s="29" t="s">
        <v>70</v>
      </c>
      <c r="B20" s="30" t="s">
        <v>96</v>
      </c>
      <c r="C20" s="28"/>
      <c r="D20" s="28"/>
      <c r="E20" s="28"/>
      <c r="F20" s="28"/>
      <c r="G20" s="28"/>
      <c r="H20" s="28"/>
      <c r="I20" s="28"/>
      <c r="J20" s="28"/>
      <c r="K20" s="28"/>
    </row>
    <row r="21" spans="1:11" ht="15.75" x14ac:dyDescent="0.25">
      <c r="A21" s="28"/>
      <c r="B21" s="32" t="s">
        <v>134</v>
      </c>
      <c r="C21" s="28"/>
      <c r="D21" s="28"/>
      <c r="E21" s="28"/>
      <c r="F21" s="28"/>
      <c r="G21" s="28"/>
      <c r="H21" s="28"/>
      <c r="I21" s="28"/>
      <c r="J21" s="28"/>
      <c r="K21" s="28"/>
    </row>
    <row r="22" spans="1:11" ht="15.75" x14ac:dyDescent="0.25">
      <c r="A22" s="28">
        <v>1</v>
      </c>
      <c r="B22" s="32" t="s">
        <v>419</v>
      </c>
      <c r="C22" s="28"/>
      <c r="D22" s="28"/>
      <c r="E22" s="28"/>
      <c r="F22" s="28"/>
      <c r="G22" s="28"/>
      <c r="H22" s="28"/>
      <c r="I22" s="28"/>
      <c r="J22" s="28"/>
      <c r="K22" s="28"/>
    </row>
    <row r="23" spans="1:11" ht="15.75" x14ac:dyDescent="0.25">
      <c r="A23" s="28">
        <v>2</v>
      </c>
      <c r="B23" s="32" t="s">
        <v>420</v>
      </c>
      <c r="C23" s="28"/>
      <c r="D23" s="28"/>
      <c r="E23" s="28"/>
      <c r="F23" s="28"/>
      <c r="G23" s="28"/>
      <c r="H23" s="28"/>
      <c r="I23" s="28"/>
      <c r="J23" s="28"/>
      <c r="K23" s="28"/>
    </row>
    <row r="24" spans="1:11" ht="31.5" x14ac:dyDescent="0.25">
      <c r="A24" s="29" t="s">
        <v>73</v>
      </c>
      <c r="B24" s="30" t="s">
        <v>97</v>
      </c>
      <c r="C24" s="28"/>
      <c r="D24" s="28"/>
      <c r="E24" s="28"/>
      <c r="F24" s="28"/>
      <c r="G24" s="28"/>
      <c r="H24" s="28"/>
      <c r="I24" s="28"/>
      <c r="J24" s="28"/>
      <c r="K24" s="28"/>
    </row>
    <row r="25" spans="1:11" ht="15.75" x14ac:dyDescent="0.25">
      <c r="A25" s="29" t="s">
        <v>77</v>
      </c>
      <c r="B25" s="30" t="s">
        <v>246</v>
      </c>
      <c r="C25" s="28"/>
      <c r="D25" s="28"/>
      <c r="E25" s="28"/>
      <c r="F25" s="28"/>
      <c r="G25" s="28"/>
      <c r="H25" s="28"/>
      <c r="I25" s="28"/>
      <c r="J25" s="28"/>
      <c r="K25" s="28"/>
    </row>
    <row r="26" spans="1:11" ht="15.75" x14ac:dyDescent="0.25">
      <c r="A26" s="29" t="s">
        <v>113</v>
      </c>
      <c r="B26" s="30" t="s">
        <v>247</v>
      </c>
      <c r="C26" s="28"/>
      <c r="D26" s="28"/>
      <c r="E26" s="28"/>
      <c r="F26" s="28"/>
      <c r="G26" s="28"/>
      <c r="H26" s="28"/>
      <c r="I26" s="28"/>
      <c r="J26" s="28"/>
      <c r="K26" s="28"/>
    </row>
    <row r="27" spans="1:11" ht="31.5" x14ac:dyDescent="0.25">
      <c r="A27" s="29" t="s">
        <v>426</v>
      </c>
      <c r="B27" s="30" t="s">
        <v>98</v>
      </c>
      <c r="C27" s="28"/>
      <c r="D27" s="28"/>
      <c r="E27" s="28"/>
      <c r="F27" s="28"/>
      <c r="G27" s="28"/>
      <c r="H27" s="28"/>
      <c r="I27" s="28"/>
      <c r="J27" s="28"/>
      <c r="K27" s="28"/>
    </row>
    <row r="28" spans="1:11" ht="31.5" x14ac:dyDescent="0.25">
      <c r="A28" s="29" t="s">
        <v>16</v>
      </c>
      <c r="B28" s="30" t="s">
        <v>428</v>
      </c>
      <c r="C28" s="28"/>
      <c r="D28" s="28"/>
      <c r="E28" s="28"/>
      <c r="F28" s="28"/>
      <c r="G28" s="28"/>
      <c r="H28" s="28"/>
      <c r="I28" s="28"/>
      <c r="J28" s="28"/>
      <c r="K28" s="28"/>
    </row>
    <row r="29" spans="1:11" ht="31.5" x14ac:dyDescent="0.25">
      <c r="A29" s="29" t="s">
        <v>83</v>
      </c>
      <c r="B29" s="30" t="s">
        <v>249</v>
      </c>
      <c r="C29" s="28"/>
      <c r="D29" s="28"/>
      <c r="E29" s="28"/>
      <c r="F29" s="28"/>
      <c r="G29" s="28"/>
      <c r="H29" s="28"/>
      <c r="I29" s="28"/>
      <c r="J29" s="28"/>
      <c r="K29" s="28"/>
    </row>
    <row r="30" spans="1:11" ht="31.5" x14ac:dyDescent="0.25">
      <c r="A30" s="28"/>
      <c r="B30" s="31" t="s">
        <v>429</v>
      </c>
      <c r="C30" s="28"/>
      <c r="D30" s="28"/>
      <c r="E30" s="28"/>
      <c r="F30" s="28"/>
      <c r="G30" s="28"/>
      <c r="H30" s="28"/>
      <c r="I30" s="28"/>
      <c r="J30" s="28"/>
      <c r="K30" s="28"/>
    </row>
    <row r="31" spans="1:11" ht="31.5" x14ac:dyDescent="0.25">
      <c r="A31" s="29" t="s">
        <v>70</v>
      </c>
      <c r="B31" s="30" t="s">
        <v>250</v>
      </c>
      <c r="C31" s="28"/>
      <c r="D31" s="28"/>
      <c r="E31" s="28"/>
      <c r="F31" s="28"/>
      <c r="G31" s="28"/>
      <c r="H31" s="28"/>
      <c r="I31" s="28"/>
      <c r="J31" s="28"/>
      <c r="K31" s="28"/>
    </row>
    <row r="32" spans="1:11" ht="31.5" x14ac:dyDescent="0.25">
      <c r="A32" s="28"/>
      <c r="B32" s="31" t="s">
        <v>430</v>
      </c>
      <c r="C32" s="28"/>
      <c r="D32" s="28"/>
      <c r="E32" s="28"/>
      <c r="F32" s="28"/>
      <c r="G32" s="28"/>
      <c r="H32" s="28"/>
      <c r="I32" s="28"/>
      <c r="J32" s="28"/>
      <c r="K32" s="28"/>
    </row>
    <row r="33" spans="1:11" ht="31.5" x14ac:dyDescent="0.25">
      <c r="A33" s="29" t="s">
        <v>79</v>
      </c>
      <c r="B33" s="30" t="s">
        <v>476</v>
      </c>
      <c r="C33" s="28"/>
      <c r="D33" s="28"/>
      <c r="E33" s="28"/>
      <c r="F33" s="28"/>
      <c r="G33" s="28"/>
      <c r="H33" s="28"/>
      <c r="I33" s="28"/>
      <c r="J33" s="28"/>
      <c r="K33" s="28"/>
    </row>
    <row r="34" spans="1:11" ht="49.5" customHeight="1" x14ac:dyDescent="0.25">
      <c r="A34" s="227" t="s">
        <v>546</v>
      </c>
      <c r="B34" s="227"/>
      <c r="C34" s="227"/>
      <c r="D34" s="227"/>
      <c r="E34" s="227"/>
      <c r="F34" s="227"/>
      <c r="G34" s="227"/>
      <c r="H34" s="227"/>
      <c r="I34" s="227"/>
      <c r="J34" s="227"/>
      <c r="K34" s="227"/>
    </row>
  </sheetData>
  <mergeCells count="10">
    <mergeCell ref="I5:K5"/>
    <mergeCell ref="A2:K2"/>
    <mergeCell ref="A3:K3"/>
    <mergeCell ref="A34:K34"/>
    <mergeCell ref="A5:A6"/>
    <mergeCell ref="B5:B6"/>
    <mergeCell ref="C5:C6"/>
    <mergeCell ref="D5:E5"/>
    <mergeCell ref="F5:F6"/>
    <mergeCell ref="G5: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39997558519241921"/>
  </sheetPr>
  <dimension ref="A1:K23"/>
  <sheetViews>
    <sheetView workbookViewId="0">
      <selection activeCell="E33" sqref="E33"/>
    </sheetView>
  </sheetViews>
  <sheetFormatPr defaultColWidth="9.140625" defaultRowHeight="15" x14ac:dyDescent="0.25"/>
  <cols>
    <col min="1" max="1" width="6.7109375" style="1" customWidth="1"/>
    <col min="2" max="2" width="31.28515625" style="1" customWidth="1"/>
    <col min="3" max="4" width="9.140625" style="1"/>
    <col min="5" max="5" width="14" style="1" customWidth="1"/>
    <col min="6" max="8" width="9.140625" style="1"/>
    <col min="9" max="9" width="12.28515625" style="1" customWidth="1"/>
    <col min="10" max="16384" width="9.140625" style="1"/>
  </cols>
  <sheetData>
    <row r="1" spans="1:11" ht="18.75" customHeight="1" x14ac:dyDescent="0.25">
      <c r="A1" s="187" t="s">
        <v>159</v>
      </c>
      <c r="B1" s="187"/>
      <c r="C1" s="187"/>
      <c r="D1" s="187"/>
      <c r="E1" s="187"/>
      <c r="F1" s="187"/>
      <c r="G1" s="187"/>
      <c r="H1" s="187"/>
      <c r="I1" s="187"/>
      <c r="J1" s="187"/>
      <c r="K1" s="187"/>
    </row>
    <row r="2" spans="1:11" ht="41.25" customHeight="1" x14ac:dyDescent="0.25">
      <c r="A2" s="182" t="s">
        <v>160</v>
      </c>
      <c r="B2" s="182"/>
      <c r="C2" s="182"/>
      <c r="D2" s="182"/>
      <c r="E2" s="182"/>
      <c r="F2" s="182"/>
      <c r="G2" s="182"/>
      <c r="H2" s="182"/>
      <c r="I2" s="182"/>
      <c r="J2" s="182"/>
      <c r="K2" s="182"/>
    </row>
    <row r="3" spans="1:11" x14ac:dyDescent="0.25">
      <c r="A3" s="188" t="s">
        <v>126</v>
      </c>
      <c r="B3" s="188"/>
      <c r="C3" s="188"/>
      <c r="D3" s="188"/>
      <c r="E3" s="188"/>
      <c r="F3" s="188"/>
      <c r="G3" s="188"/>
      <c r="H3" s="188"/>
      <c r="I3" s="188"/>
      <c r="J3" s="188"/>
      <c r="K3" s="188"/>
    </row>
    <row r="4" spans="1:11" x14ac:dyDescent="0.25">
      <c r="I4" s="189" t="s">
        <v>56</v>
      </c>
      <c r="J4" s="189"/>
      <c r="K4" s="189"/>
    </row>
    <row r="5" spans="1:11" x14ac:dyDescent="0.25">
      <c r="A5" s="186" t="s">
        <v>3</v>
      </c>
      <c r="B5" s="186" t="s">
        <v>161</v>
      </c>
      <c r="C5" s="186" t="s">
        <v>130</v>
      </c>
      <c r="D5" s="186" t="s">
        <v>162</v>
      </c>
      <c r="E5" s="186"/>
      <c r="F5" s="186"/>
      <c r="G5" s="186"/>
      <c r="H5" s="186"/>
      <c r="I5" s="186"/>
      <c r="J5" s="186"/>
      <c r="K5" s="186"/>
    </row>
    <row r="6" spans="1:11" x14ac:dyDescent="0.25">
      <c r="A6" s="186"/>
      <c r="B6" s="186"/>
      <c r="C6" s="186"/>
      <c r="D6" s="186" t="s">
        <v>135</v>
      </c>
      <c r="E6" s="186"/>
      <c r="F6" s="186"/>
      <c r="G6" s="186"/>
      <c r="H6" s="186" t="s">
        <v>136</v>
      </c>
      <c r="I6" s="186"/>
      <c r="J6" s="186"/>
      <c r="K6" s="186"/>
    </row>
    <row r="7" spans="1:11" x14ac:dyDescent="0.25">
      <c r="A7" s="186"/>
      <c r="B7" s="186"/>
      <c r="C7" s="186"/>
      <c r="D7" s="186" t="s">
        <v>130</v>
      </c>
      <c r="E7" s="186" t="s">
        <v>162</v>
      </c>
      <c r="F7" s="186"/>
      <c r="G7" s="186"/>
      <c r="H7" s="186" t="s">
        <v>130</v>
      </c>
      <c r="I7" s="186" t="s">
        <v>162</v>
      </c>
      <c r="J7" s="186"/>
      <c r="K7" s="186"/>
    </row>
    <row r="8" spans="1:11" ht="114" x14ac:dyDescent="0.25">
      <c r="A8" s="186"/>
      <c r="B8" s="186"/>
      <c r="C8" s="186"/>
      <c r="D8" s="186"/>
      <c r="E8" s="2" t="s">
        <v>163</v>
      </c>
      <c r="F8" s="2" t="s">
        <v>164</v>
      </c>
      <c r="G8" s="2" t="s">
        <v>165</v>
      </c>
      <c r="H8" s="186"/>
      <c r="I8" s="2" t="s">
        <v>163</v>
      </c>
      <c r="J8" s="2" t="s">
        <v>164</v>
      </c>
      <c r="K8" s="2" t="s">
        <v>165</v>
      </c>
    </row>
    <row r="9" spans="1:11" x14ac:dyDescent="0.25">
      <c r="A9" s="2" t="s">
        <v>15</v>
      </c>
      <c r="B9" s="2" t="s">
        <v>16</v>
      </c>
      <c r="C9" s="2">
        <v>1</v>
      </c>
      <c r="D9" s="2">
        <v>2</v>
      </c>
      <c r="E9" s="2">
        <v>3</v>
      </c>
      <c r="F9" s="2">
        <v>4</v>
      </c>
      <c r="G9" s="2">
        <v>5</v>
      </c>
      <c r="H9" s="2">
        <v>6</v>
      </c>
      <c r="I9" s="2">
        <v>7</v>
      </c>
      <c r="J9" s="2">
        <v>8</v>
      </c>
      <c r="K9" s="2">
        <v>9</v>
      </c>
    </row>
    <row r="10" spans="1:11" x14ac:dyDescent="0.25">
      <c r="A10" s="3"/>
      <c r="B10" s="2" t="s">
        <v>130</v>
      </c>
      <c r="C10" s="4"/>
      <c r="D10" s="4"/>
      <c r="E10" s="4"/>
      <c r="F10" s="4"/>
      <c r="G10" s="4"/>
      <c r="H10" s="4"/>
      <c r="I10" s="4"/>
      <c r="J10" s="4"/>
      <c r="K10" s="4"/>
    </row>
    <row r="11" spans="1:11" x14ac:dyDescent="0.25">
      <c r="A11" s="3">
        <v>1</v>
      </c>
      <c r="B11" s="4" t="s">
        <v>166</v>
      </c>
      <c r="C11" s="4"/>
      <c r="D11" s="4"/>
      <c r="E11" s="4"/>
      <c r="F11" s="4"/>
      <c r="G11" s="4"/>
      <c r="H11" s="4"/>
      <c r="I11" s="4"/>
      <c r="J11" s="4"/>
      <c r="K11" s="4"/>
    </row>
    <row r="12" spans="1:11" x14ac:dyDescent="0.25">
      <c r="A12" s="3">
        <v>2</v>
      </c>
      <c r="B12" s="4" t="s">
        <v>167</v>
      </c>
      <c r="C12" s="4"/>
      <c r="D12" s="4"/>
      <c r="E12" s="4"/>
      <c r="F12" s="4"/>
      <c r="G12" s="4"/>
      <c r="H12" s="4"/>
      <c r="I12" s="4"/>
      <c r="J12" s="4"/>
      <c r="K12" s="4"/>
    </row>
    <row r="13" spans="1:11" x14ac:dyDescent="0.25">
      <c r="A13" s="3">
        <v>3</v>
      </c>
      <c r="B13" s="4" t="s">
        <v>168</v>
      </c>
      <c r="C13" s="4"/>
      <c r="D13" s="4"/>
      <c r="E13" s="4"/>
      <c r="F13" s="4"/>
      <c r="G13" s="4"/>
      <c r="H13" s="4"/>
      <c r="I13" s="4"/>
      <c r="J13" s="4"/>
      <c r="K13" s="4"/>
    </row>
    <row r="14" spans="1:11" x14ac:dyDescent="0.25">
      <c r="A14" s="3">
        <v>4</v>
      </c>
      <c r="B14" s="4" t="s">
        <v>169</v>
      </c>
      <c r="C14" s="4"/>
      <c r="D14" s="4"/>
      <c r="E14" s="4"/>
      <c r="F14" s="4"/>
      <c r="G14" s="4"/>
      <c r="H14" s="4"/>
      <c r="I14" s="4"/>
      <c r="J14" s="4"/>
      <c r="K14" s="4"/>
    </row>
    <row r="15" spans="1:11" x14ac:dyDescent="0.25">
      <c r="A15" s="3">
        <v>5</v>
      </c>
      <c r="B15" s="4" t="s">
        <v>170</v>
      </c>
      <c r="C15" s="4"/>
      <c r="D15" s="4"/>
      <c r="E15" s="4"/>
      <c r="F15" s="4"/>
      <c r="G15" s="4"/>
      <c r="H15" s="4"/>
      <c r="I15" s="4"/>
      <c r="J15" s="4"/>
      <c r="K15" s="4"/>
    </row>
    <row r="16" spans="1:11" x14ac:dyDescent="0.25">
      <c r="A16" s="3">
        <v>6</v>
      </c>
      <c r="B16" s="4" t="s">
        <v>171</v>
      </c>
      <c r="C16" s="4"/>
      <c r="D16" s="4"/>
      <c r="E16" s="4"/>
      <c r="F16" s="4"/>
      <c r="G16" s="4"/>
      <c r="H16" s="4"/>
      <c r="I16" s="4"/>
      <c r="J16" s="4"/>
      <c r="K16" s="4"/>
    </row>
    <row r="17" spans="1:11" x14ac:dyDescent="0.25">
      <c r="A17" s="3">
        <v>7</v>
      </c>
      <c r="B17" s="4" t="s">
        <v>172</v>
      </c>
      <c r="C17" s="4"/>
      <c r="D17" s="4"/>
      <c r="E17" s="4"/>
      <c r="F17" s="4"/>
      <c r="G17" s="4"/>
      <c r="H17" s="4"/>
      <c r="I17" s="4"/>
      <c r="J17" s="4"/>
      <c r="K17" s="4"/>
    </row>
    <row r="18" spans="1:11" x14ac:dyDescent="0.25">
      <c r="A18" s="3">
        <v>8</v>
      </c>
      <c r="B18" s="4" t="s">
        <v>173</v>
      </c>
      <c r="C18" s="4"/>
      <c r="D18" s="4"/>
      <c r="E18" s="4"/>
      <c r="F18" s="4"/>
      <c r="G18" s="4"/>
      <c r="H18" s="4"/>
      <c r="I18" s="4"/>
      <c r="J18" s="4"/>
      <c r="K18" s="4"/>
    </row>
    <row r="19" spans="1:11" x14ac:dyDescent="0.25">
      <c r="A19" s="3">
        <v>9</v>
      </c>
      <c r="B19" s="4" t="s">
        <v>174</v>
      </c>
      <c r="C19" s="4"/>
      <c r="D19" s="4"/>
      <c r="E19" s="4"/>
      <c r="F19" s="4"/>
      <c r="G19" s="4"/>
      <c r="H19" s="4"/>
      <c r="I19" s="4"/>
      <c r="J19" s="4"/>
      <c r="K19" s="4"/>
    </row>
    <row r="20" spans="1:11" x14ac:dyDescent="0.25">
      <c r="A20" s="3">
        <v>10</v>
      </c>
      <c r="B20" s="4" t="s">
        <v>175</v>
      </c>
      <c r="C20" s="4"/>
      <c r="D20" s="4"/>
      <c r="E20" s="4"/>
      <c r="F20" s="4"/>
      <c r="G20" s="4"/>
      <c r="H20" s="4"/>
      <c r="I20" s="4"/>
      <c r="J20" s="4"/>
      <c r="K20" s="4"/>
    </row>
    <row r="21" spans="1:11" x14ac:dyDescent="0.25">
      <c r="A21" s="3">
        <v>11</v>
      </c>
      <c r="B21" s="4" t="s">
        <v>176</v>
      </c>
      <c r="C21" s="4"/>
      <c r="D21" s="4"/>
      <c r="E21" s="4"/>
      <c r="F21" s="4"/>
      <c r="G21" s="4"/>
      <c r="H21" s="4"/>
      <c r="I21" s="4"/>
      <c r="J21" s="4"/>
      <c r="K21" s="4"/>
    </row>
    <row r="22" spans="1:11" x14ac:dyDescent="0.25">
      <c r="A22" s="3">
        <v>12</v>
      </c>
      <c r="B22" s="4" t="s">
        <v>177</v>
      </c>
      <c r="C22" s="4"/>
      <c r="D22" s="4"/>
      <c r="E22" s="4"/>
      <c r="F22" s="4"/>
      <c r="G22" s="4"/>
      <c r="H22" s="4"/>
      <c r="I22" s="4"/>
      <c r="J22" s="4"/>
      <c r="K22" s="4"/>
    </row>
    <row r="23" spans="1:11" x14ac:dyDescent="0.25">
      <c r="A23" s="16"/>
    </row>
  </sheetData>
  <mergeCells count="14">
    <mergeCell ref="A2:K2"/>
    <mergeCell ref="A1:K1"/>
    <mergeCell ref="A3:K3"/>
    <mergeCell ref="I4:K4"/>
    <mergeCell ref="A5:A8"/>
    <mergeCell ref="B5:B8"/>
    <mergeCell ref="C5:C8"/>
    <mergeCell ref="D5:K5"/>
    <mergeCell ref="D6:G6"/>
    <mergeCell ref="H6:K6"/>
    <mergeCell ref="D7:D8"/>
    <mergeCell ref="E7:G7"/>
    <mergeCell ref="H7:H8"/>
    <mergeCell ref="I7:K7"/>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00B0F0"/>
  </sheetPr>
  <dimension ref="A1:Q35"/>
  <sheetViews>
    <sheetView workbookViewId="0">
      <selection activeCell="M17" sqref="M17"/>
    </sheetView>
  </sheetViews>
  <sheetFormatPr defaultRowHeight="15" x14ac:dyDescent="0.25"/>
  <cols>
    <col min="1" max="1" width="5.85546875" customWidth="1"/>
    <col min="2" max="2" width="52" customWidth="1"/>
  </cols>
  <sheetData>
    <row r="1" spans="1:17" ht="15.75" x14ac:dyDescent="0.25">
      <c r="Q1" s="25" t="s">
        <v>690</v>
      </c>
    </row>
    <row r="2" spans="1:17" ht="15.75" x14ac:dyDescent="0.25">
      <c r="A2" s="211" t="s">
        <v>782</v>
      </c>
      <c r="B2" s="211"/>
      <c r="C2" s="211"/>
      <c r="D2" s="211"/>
      <c r="E2" s="211"/>
      <c r="F2" s="211"/>
      <c r="G2" s="211"/>
      <c r="H2" s="211"/>
      <c r="I2" s="211"/>
      <c r="J2" s="211"/>
      <c r="K2" s="211"/>
      <c r="L2" s="211"/>
      <c r="M2" s="211"/>
      <c r="N2" s="211"/>
      <c r="O2" s="211"/>
      <c r="P2" s="211"/>
      <c r="Q2" s="211"/>
    </row>
    <row r="3" spans="1:17" ht="15.75" x14ac:dyDescent="0.25">
      <c r="A3" s="211" t="s">
        <v>126</v>
      </c>
      <c r="B3" s="211"/>
      <c r="C3" s="211"/>
      <c r="D3" s="211"/>
      <c r="E3" s="211"/>
      <c r="F3" s="211"/>
      <c r="G3" s="211"/>
      <c r="H3" s="211"/>
      <c r="I3" s="211"/>
      <c r="J3" s="211"/>
      <c r="K3" s="211"/>
      <c r="L3" s="211"/>
      <c r="M3" s="211"/>
      <c r="N3" s="211"/>
      <c r="O3" s="211"/>
      <c r="P3" s="211"/>
      <c r="Q3" s="211"/>
    </row>
    <row r="4" spans="1:17" ht="15.75" x14ac:dyDescent="0.25">
      <c r="Q4" s="42" t="s">
        <v>56</v>
      </c>
    </row>
    <row r="5" spans="1:17" ht="22.5" customHeight="1" x14ac:dyDescent="0.25">
      <c r="A5" s="215" t="s">
        <v>3</v>
      </c>
      <c r="B5" s="215" t="s">
        <v>161</v>
      </c>
      <c r="C5" s="215" t="s">
        <v>783</v>
      </c>
      <c r="D5" s="215"/>
      <c r="E5" s="215"/>
      <c r="F5" s="215" t="s">
        <v>746</v>
      </c>
      <c r="G5" s="215"/>
      <c r="H5" s="215"/>
      <c r="I5" s="215"/>
      <c r="J5" s="215"/>
      <c r="K5" s="215"/>
      <c r="L5" s="215"/>
      <c r="M5" s="215"/>
      <c r="N5" s="215"/>
      <c r="O5" s="215" t="s">
        <v>374</v>
      </c>
      <c r="P5" s="215"/>
      <c r="Q5" s="215"/>
    </row>
    <row r="6" spans="1:17" ht="23.25" customHeight="1" x14ac:dyDescent="0.25">
      <c r="A6" s="215"/>
      <c r="B6" s="215"/>
      <c r="C6" s="215" t="s">
        <v>130</v>
      </c>
      <c r="D6" s="215" t="s">
        <v>784</v>
      </c>
      <c r="E6" s="215" t="s">
        <v>150</v>
      </c>
      <c r="F6" s="215" t="s">
        <v>130</v>
      </c>
      <c r="G6" s="215" t="s">
        <v>784</v>
      </c>
      <c r="H6" s="215" t="s">
        <v>785</v>
      </c>
      <c r="I6" s="215" t="s">
        <v>786</v>
      </c>
      <c r="J6" s="215" t="s">
        <v>439</v>
      </c>
      <c r="K6" s="215" t="s">
        <v>570</v>
      </c>
      <c r="L6" s="215"/>
      <c r="M6" s="215"/>
      <c r="N6" s="215" t="s">
        <v>571</v>
      </c>
      <c r="O6" s="215" t="s">
        <v>130</v>
      </c>
      <c r="P6" s="215" t="s">
        <v>367</v>
      </c>
      <c r="Q6" s="215" t="s">
        <v>150</v>
      </c>
    </row>
    <row r="7" spans="1:17" ht="109.5" customHeight="1" x14ac:dyDescent="0.25">
      <c r="A7" s="215"/>
      <c r="B7" s="215"/>
      <c r="C7" s="215"/>
      <c r="D7" s="215"/>
      <c r="E7" s="215"/>
      <c r="F7" s="215"/>
      <c r="G7" s="215"/>
      <c r="H7" s="215"/>
      <c r="I7" s="215"/>
      <c r="J7" s="215"/>
      <c r="K7" s="43" t="s">
        <v>130</v>
      </c>
      <c r="L7" s="43" t="s">
        <v>367</v>
      </c>
      <c r="M7" s="43" t="s">
        <v>96</v>
      </c>
      <c r="N7" s="215"/>
      <c r="O7" s="215"/>
      <c r="P7" s="215"/>
      <c r="Q7" s="215"/>
    </row>
    <row r="8" spans="1:17" ht="15.75" x14ac:dyDescent="0.25">
      <c r="A8" s="43" t="s">
        <v>15</v>
      </c>
      <c r="B8" s="43" t="s">
        <v>16</v>
      </c>
      <c r="C8" s="43">
        <v>1</v>
      </c>
      <c r="D8" s="43">
        <v>2</v>
      </c>
      <c r="E8" s="43">
        <v>3</v>
      </c>
      <c r="F8" s="43">
        <v>4</v>
      </c>
      <c r="G8" s="43">
        <v>5</v>
      </c>
      <c r="H8" s="43">
        <v>6</v>
      </c>
      <c r="I8" s="43">
        <v>7</v>
      </c>
      <c r="J8" s="43">
        <v>8</v>
      </c>
      <c r="K8" s="43">
        <v>9</v>
      </c>
      <c r="L8" s="43">
        <v>10</v>
      </c>
      <c r="M8" s="43">
        <v>11</v>
      </c>
      <c r="N8" s="43">
        <v>12</v>
      </c>
      <c r="O8" s="43">
        <v>13</v>
      </c>
      <c r="P8" s="43">
        <v>14</v>
      </c>
      <c r="Q8" s="43">
        <v>15</v>
      </c>
    </row>
    <row r="9" spans="1:17" ht="15.75" x14ac:dyDescent="0.25">
      <c r="A9" s="30"/>
      <c r="B9" s="30" t="s">
        <v>133</v>
      </c>
      <c r="C9" s="28"/>
      <c r="D9" s="28"/>
      <c r="E9" s="28"/>
      <c r="F9" s="28"/>
      <c r="G9" s="28"/>
      <c r="H9" s="28"/>
      <c r="I9" s="28"/>
      <c r="J9" s="28"/>
      <c r="K9" s="28"/>
      <c r="L9" s="28"/>
      <c r="M9" s="28"/>
      <c r="N9" s="44"/>
      <c r="O9" s="44"/>
      <c r="P9" s="44"/>
      <c r="Q9" s="44"/>
    </row>
    <row r="10" spans="1:17" ht="15.75" x14ac:dyDescent="0.25">
      <c r="A10" s="29" t="s">
        <v>83</v>
      </c>
      <c r="B10" s="30" t="s">
        <v>572</v>
      </c>
      <c r="C10" s="28"/>
      <c r="D10" s="28"/>
      <c r="E10" s="28"/>
      <c r="F10" s="28"/>
      <c r="G10" s="28"/>
      <c r="H10" s="28"/>
      <c r="I10" s="28"/>
      <c r="J10" s="28"/>
      <c r="K10" s="28"/>
      <c r="L10" s="28"/>
      <c r="M10" s="28"/>
      <c r="N10" s="44"/>
      <c r="O10" s="44"/>
      <c r="P10" s="44"/>
      <c r="Q10" s="44"/>
    </row>
    <row r="11" spans="1:17" ht="15.75" x14ac:dyDescent="0.25">
      <c r="A11" s="29">
        <v>1</v>
      </c>
      <c r="B11" s="30" t="s">
        <v>166</v>
      </c>
      <c r="C11" s="28"/>
      <c r="D11" s="28"/>
      <c r="E11" s="28"/>
      <c r="F11" s="28"/>
      <c r="G11" s="28"/>
      <c r="H11" s="28"/>
      <c r="I11" s="28"/>
      <c r="J11" s="28"/>
      <c r="K11" s="28"/>
      <c r="L11" s="28"/>
      <c r="M11" s="28"/>
      <c r="N11" s="44"/>
      <c r="O11" s="44"/>
      <c r="P11" s="44"/>
      <c r="Q11" s="44"/>
    </row>
    <row r="12" spans="1:17" ht="15.75" x14ac:dyDescent="0.25">
      <c r="A12" s="29">
        <v>2</v>
      </c>
      <c r="B12" s="30" t="s">
        <v>167</v>
      </c>
      <c r="C12" s="28"/>
      <c r="D12" s="28"/>
      <c r="E12" s="28"/>
      <c r="F12" s="28"/>
      <c r="G12" s="28"/>
      <c r="H12" s="28"/>
      <c r="I12" s="28"/>
      <c r="J12" s="28"/>
      <c r="K12" s="28"/>
      <c r="L12" s="28"/>
      <c r="M12" s="28"/>
      <c r="N12" s="44"/>
      <c r="O12" s="44"/>
      <c r="P12" s="44"/>
      <c r="Q12" s="44"/>
    </row>
    <row r="13" spans="1:17" ht="15.75" x14ac:dyDescent="0.25">
      <c r="A13" s="29">
        <v>3</v>
      </c>
      <c r="B13" s="30" t="s">
        <v>201</v>
      </c>
      <c r="C13" s="28"/>
      <c r="D13" s="28"/>
      <c r="E13" s="28"/>
      <c r="F13" s="28"/>
      <c r="G13" s="28"/>
      <c r="H13" s="28"/>
      <c r="I13" s="28"/>
      <c r="J13" s="28"/>
      <c r="K13" s="28"/>
      <c r="L13" s="28"/>
      <c r="M13" s="28"/>
      <c r="N13" s="44"/>
      <c r="O13" s="44"/>
      <c r="P13" s="44"/>
      <c r="Q13" s="44"/>
    </row>
    <row r="14" spans="1:17" ht="31.5" x14ac:dyDescent="0.25">
      <c r="A14" s="29" t="s">
        <v>70</v>
      </c>
      <c r="B14" s="30" t="s">
        <v>787</v>
      </c>
      <c r="C14" s="28"/>
      <c r="D14" s="28"/>
      <c r="E14" s="28"/>
      <c r="F14" s="28"/>
      <c r="G14" s="28"/>
      <c r="H14" s="28"/>
      <c r="I14" s="28"/>
      <c r="J14" s="28"/>
      <c r="K14" s="28"/>
      <c r="L14" s="28"/>
      <c r="M14" s="28"/>
      <c r="N14" s="44"/>
      <c r="O14" s="44"/>
      <c r="P14" s="44"/>
      <c r="Q14" s="44"/>
    </row>
    <row r="15" spans="1:17" ht="15.75" x14ac:dyDescent="0.25">
      <c r="A15" s="29" t="s">
        <v>73</v>
      </c>
      <c r="B15" s="30" t="s">
        <v>788</v>
      </c>
      <c r="C15" s="28"/>
      <c r="D15" s="28"/>
      <c r="E15" s="28"/>
      <c r="F15" s="28"/>
      <c r="G15" s="28"/>
      <c r="H15" s="28"/>
      <c r="I15" s="28"/>
      <c r="J15" s="28"/>
      <c r="K15" s="28"/>
      <c r="L15" s="28"/>
      <c r="M15" s="28"/>
      <c r="N15" s="44"/>
      <c r="O15" s="44"/>
      <c r="P15" s="44"/>
      <c r="Q15" s="44"/>
    </row>
    <row r="16" spans="1:17" ht="15.75" x14ac:dyDescent="0.25">
      <c r="A16" s="29" t="s">
        <v>77</v>
      </c>
      <c r="B16" s="30" t="s">
        <v>668</v>
      </c>
      <c r="C16" s="28"/>
      <c r="D16" s="28"/>
      <c r="E16" s="28"/>
      <c r="F16" s="28"/>
      <c r="G16" s="28"/>
      <c r="H16" s="28"/>
      <c r="I16" s="28"/>
      <c r="J16" s="28"/>
      <c r="K16" s="28"/>
      <c r="L16" s="28"/>
      <c r="M16" s="28"/>
      <c r="N16" s="44"/>
      <c r="O16" s="44"/>
      <c r="P16" s="44"/>
      <c r="Q16" s="44"/>
    </row>
    <row r="17" spans="1:17" ht="15.75" x14ac:dyDescent="0.25">
      <c r="A17" s="29" t="s">
        <v>113</v>
      </c>
      <c r="B17" s="30" t="s">
        <v>669</v>
      </c>
      <c r="C17" s="28"/>
      <c r="D17" s="28"/>
      <c r="E17" s="28"/>
      <c r="F17" s="28"/>
      <c r="G17" s="28"/>
      <c r="H17" s="28"/>
      <c r="I17" s="28"/>
      <c r="J17" s="28"/>
      <c r="K17" s="28"/>
      <c r="L17" s="28"/>
      <c r="M17" s="28"/>
      <c r="N17" s="44"/>
      <c r="O17" s="44"/>
      <c r="P17" s="44"/>
      <c r="Q17" s="44"/>
    </row>
    <row r="18" spans="1:17" ht="31.5" x14ac:dyDescent="0.25">
      <c r="A18" s="29" t="s">
        <v>426</v>
      </c>
      <c r="B18" s="30" t="s">
        <v>789</v>
      </c>
      <c r="C18" s="28"/>
      <c r="D18" s="28"/>
      <c r="E18" s="28"/>
      <c r="F18" s="28"/>
      <c r="G18" s="28"/>
      <c r="H18" s="28"/>
      <c r="I18" s="28"/>
      <c r="J18" s="28"/>
      <c r="K18" s="28"/>
      <c r="L18" s="28"/>
      <c r="M18" s="28"/>
      <c r="N18" s="44"/>
      <c r="O18" s="44"/>
      <c r="P18" s="44"/>
      <c r="Q18" s="44"/>
    </row>
    <row r="19" spans="1:17" ht="31.5" x14ac:dyDescent="0.25">
      <c r="A19" s="29" t="s">
        <v>670</v>
      </c>
      <c r="B19" s="30" t="s">
        <v>577</v>
      </c>
      <c r="C19" s="28"/>
      <c r="D19" s="28"/>
      <c r="E19" s="28"/>
      <c r="F19" s="28"/>
      <c r="G19" s="28"/>
      <c r="H19" s="28"/>
      <c r="I19" s="28"/>
      <c r="J19" s="28"/>
      <c r="K19" s="28"/>
      <c r="L19" s="28"/>
      <c r="M19" s="28"/>
      <c r="N19" s="44"/>
      <c r="O19" s="44"/>
      <c r="P19" s="44"/>
      <c r="Q19" s="44"/>
    </row>
    <row r="20" spans="1:17" ht="15.75" x14ac:dyDescent="0.25">
      <c r="A20" s="45" t="s">
        <v>579</v>
      </c>
    </row>
    <row r="21" spans="1:17" ht="15.75" x14ac:dyDescent="0.25">
      <c r="A21" s="46" t="s">
        <v>792</v>
      </c>
    </row>
    <row r="22" spans="1:17" ht="15.75" x14ac:dyDescent="0.25">
      <c r="A22" s="46" t="s">
        <v>790</v>
      </c>
    </row>
    <row r="23" spans="1:17" ht="15.75" x14ac:dyDescent="0.25">
      <c r="A23" s="46" t="s">
        <v>791</v>
      </c>
    </row>
    <row r="24" spans="1:17" ht="15.75" x14ac:dyDescent="0.25">
      <c r="A24" s="47"/>
    </row>
    <row r="25" spans="1:17" x14ac:dyDescent="0.25">
      <c r="A25" s="40"/>
    </row>
    <row r="26" spans="1:17" x14ac:dyDescent="0.25">
      <c r="A26" s="40"/>
    </row>
    <row r="27" spans="1:17" x14ac:dyDescent="0.25">
      <c r="A27" s="40"/>
    </row>
    <row r="28" spans="1:17" x14ac:dyDescent="0.25">
      <c r="A28" s="40"/>
    </row>
    <row r="29" spans="1:17" x14ac:dyDescent="0.25">
      <c r="A29" s="40"/>
    </row>
    <row r="30" spans="1:17" x14ac:dyDescent="0.25">
      <c r="A30" s="40"/>
    </row>
    <row r="31" spans="1:17" x14ac:dyDescent="0.25">
      <c r="A31" s="40"/>
    </row>
    <row r="32" spans="1:17" x14ac:dyDescent="0.25">
      <c r="A32" s="40"/>
    </row>
    <row r="33" spans="1:1" x14ac:dyDescent="0.25">
      <c r="A33" s="40"/>
    </row>
    <row r="34" spans="1:1" x14ac:dyDescent="0.25">
      <c r="A34" s="40"/>
    </row>
    <row r="35" spans="1:1" x14ac:dyDescent="0.25">
      <c r="A35" s="40"/>
    </row>
  </sheetData>
  <mergeCells count="20">
    <mergeCell ref="F6:F7"/>
    <mergeCell ref="G6:G7"/>
    <mergeCell ref="P6:P7"/>
    <mergeCell ref="Q6:Q7"/>
    <mergeCell ref="A2:Q2"/>
    <mergeCell ref="A3:Q3"/>
    <mergeCell ref="H6:H7"/>
    <mergeCell ref="I6:I7"/>
    <mergeCell ref="J6:J7"/>
    <mergeCell ref="K6:M6"/>
    <mergeCell ref="N6:N7"/>
    <mergeCell ref="O6:O7"/>
    <mergeCell ref="A5:A7"/>
    <mergeCell ref="B5:B7"/>
    <mergeCell ref="C5:E5"/>
    <mergeCell ref="F5:N5"/>
    <mergeCell ref="O5:Q5"/>
    <mergeCell ref="C6:C7"/>
    <mergeCell ref="D6:D7"/>
    <mergeCell ref="E6:E7"/>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00B0F0"/>
  </sheetPr>
  <dimension ref="A1:T12"/>
  <sheetViews>
    <sheetView workbookViewId="0">
      <selection activeCell="M17" sqref="M17"/>
    </sheetView>
  </sheetViews>
  <sheetFormatPr defaultRowHeight="15" x14ac:dyDescent="0.25"/>
  <cols>
    <col min="1" max="1" width="7" customWidth="1"/>
    <col min="2" max="2" width="21.42578125" customWidth="1"/>
    <col min="17" max="17" width="11.140625" customWidth="1"/>
  </cols>
  <sheetData>
    <row r="1" spans="1:20" ht="15.75" x14ac:dyDescent="0.25">
      <c r="T1" s="48" t="s">
        <v>793</v>
      </c>
    </row>
    <row r="2" spans="1:20" ht="15.75" x14ac:dyDescent="0.25">
      <c r="A2" s="179" t="s">
        <v>794</v>
      </c>
      <c r="B2" s="179"/>
      <c r="C2" s="179"/>
      <c r="D2" s="179"/>
      <c r="E2" s="179"/>
      <c r="F2" s="179"/>
      <c r="G2" s="179"/>
      <c r="H2" s="179"/>
      <c r="I2" s="179"/>
      <c r="J2" s="179"/>
      <c r="K2" s="179"/>
      <c r="L2" s="179"/>
      <c r="M2" s="179"/>
      <c r="N2" s="179"/>
      <c r="O2" s="179"/>
      <c r="P2" s="179"/>
      <c r="Q2" s="179"/>
      <c r="R2" s="179"/>
      <c r="S2" s="179"/>
      <c r="T2" s="179"/>
    </row>
    <row r="3" spans="1:20" ht="15.75" x14ac:dyDescent="0.25">
      <c r="A3" s="179" t="s">
        <v>126</v>
      </c>
      <c r="B3" s="179"/>
      <c r="C3" s="179"/>
      <c r="D3" s="179"/>
      <c r="E3" s="179"/>
      <c r="F3" s="179"/>
      <c r="G3" s="179"/>
      <c r="H3" s="179"/>
      <c r="I3" s="179"/>
      <c r="J3" s="179"/>
      <c r="K3" s="179"/>
      <c r="L3" s="179"/>
      <c r="M3" s="179"/>
      <c r="N3" s="179"/>
      <c r="O3" s="179"/>
      <c r="P3" s="179"/>
      <c r="Q3" s="179"/>
      <c r="R3" s="179"/>
      <c r="S3" s="179"/>
      <c r="T3" s="179"/>
    </row>
    <row r="4" spans="1:20" ht="15.75" x14ac:dyDescent="0.25">
      <c r="T4" s="26" t="s">
        <v>56</v>
      </c>
    </row>
    <row r="5" spans="1:20" ht="15.75" x14ac:dyDescent="0.25">
      <c r="A5" s="223" t="s">
        <v>3</v>
      </c>
      <c r="B5" s="223" t="s">
        <v>161</v>
      </c>
      <c r="C5" s="223" t="s">
        <v>659</v>
      </c>
      <c r="D5" s="223" t="s">
        <v>746</v>
      </c>
      <c r="E5" s="223" t="s">
        <v>419</v>
      </c>
      <c r="F5" s="223" t="s">
        <v>420</v>
      </c>
      <c r="G5" s="223" t="s">
        <v>552</v>
      </c>
      <c r="H5" s="223" t="s">
        <v>553</v>
      </c>
      <c r="I5" s="223" t="s">
        <v>554</v>
      </c>
      <c r="J5" s="223" t="s">
        <v>555</v>
      </c>
      <c r="K5" s="223" t="s">
        <v>556</v>
      </c>
      <c r="L5" s="223" t="s">
        <v>557</v>
      </c>
      <c r="M5" s="223" t="s">
        <v>558</v>
      </c>
      <c r="N5" s="223" t="s">
        <v>559</v>
      </c>
      <c r="O5" s="223" t="s">
        <v>162</v>
      </c>
      <c r="P5" s="223"/>
      <c r="Q5" s="223" t="s">
        <v>560</v>
      </c>
      <c r="R5" s="223" t="s">
        <v>561</v>
      </c>
      <c r="S5" s="223" t="s">
        <v>562</v>
      </c>
      <c r="T5" s="223" t="s">
        <v>374</v>
      </c>
    </row>
    <row r="6" spans="1:20" ht="126" x14ac:dyDescent="0.25">
      <c r="A6" s="223"/>
      <c r="B6" s="223"/>
      <c r="C6" s="223"/>
      <c r="D6" s="223"/>
      <c r="E6" s="223"/>
      <c r="F6" s="223"/>
      <c r="G6" s="223"/>
      <c r="H6" s="223"/>
      <c r="I6" s="223"/>
      <c r="J6" s="223"/>
      <c r="K6" s="223"/>
      <c r="L6" s="223"/>
      <c r="M6" s="223"/>
      <c r="N6" s="223"/>
      <c r="O6" s="29" t="s">
        <v>583</v>
      </c>
      <c r="P6" s="29" t="s">
        <v>584</v>
      </c>
      <c r="Q6" s="223"/>
      <c r="R6" s="223"/>
      <c r="S6" s="223"/>
      <c r="T6" s="223"/>
    </row>
    <row r="7" spans="1:20"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c r="S7" s="29">
        <v>17</v>
      </c>
      <c r="T7" s="29" t="s">
        <v>795</v>
      </c>
    </row>
    <row r="8" spans="1:20" ht="24" customHeight="1" x14ac:dyDescent="0.25">
      <c r="A8" s="29"/>
      <c r="B8" s="30" t="s">
        <v>133</v>
      </c>
      <c r="C8" s="29"/>
      <c r="D8" s="29"/>
      <c r="E8" s="29"/>
      <c r="F8" s="29"/>
      <c r="G8" s="29"/>
      <c r="H8" s="29"/>
      <c r="I8" s="29"/>
      <c r="J8" s="29"/>
      <c r="K8" s="29"/>
      <c r="L8" s="29"/>
      <c r="M8" s="29"/>
      <c r="N8" s="29"/>
      <c r="O8" s="29"/>
      <c r="P8" s="29"/>
      <c r="Q8" s="29"/>
      <c r="R8" s="29"/>
      <c r="S8" s="29"/>
      <c r="T8" s="29"/>
    </row>
    <row r="9" spans="1:20" ht="24" customHeight="1" x14ac:dyDescent="0.25">
      <c r="A9" s="29">
        <v>1</v>
      </c>
      <c r="B9" s="30" t="s">
        <v>166</v>
      </c>
      <c r="C9" s="28"/>
      <c r="D9" s="28"/>
      <c r="E9" s="28"/>
      <c r="F9" s="28"/>
      <c r="G9" s="28"/>
      <c r="H9" s="28"/>
      <c r="I9" s="28"/>
      <c r="J9" s="28"/>
      <c r="K9" s="28"/>
      <c r="L9" s="28"/>
      <c r="M9" s="28"/>
      <c r="N9" s="28"/>
      <c r="O9" s="28"/>
      <c r="P9" s="28"/>
      <c r="Q9" s="28"/>
      <c r="R9" s="28"/>
      <c r="S9" s="28"/>
      <c r="T9" s="28"/>
    </row>
    <row r="10" spans="1:20" ht="24" customHeight="1" x14ac:dyDescent="0.25">
      <c r="A10" s="29">
        <v>2</v>
      </c>
      <c r="B10" s="30" t="s">
        <v>167</v>
      </c>
      <c r="C10" s="28"/>
      <c r="D10" s="28"/>
      <c r="E10" s="28"/>
      <c r="F10" s="28"/>
      <c r="G10" s="28"/>
      <c r="H10" s="28"/>
      <c r="I10" s="28"/>
      <c r="J10" s="28"/>
      <c r="K10" s="28"/>
      <c r="L10" s="28"/>
      <c r="M10" s="28"/>
      <c r="N10" s="28"/>
      <c r="O10" s="28"/>
      <c r="P10" s="28"/>
      <c r="Q10" s="28"/>
      <c r="R10" s="28"/>
      <c r="S10" s="28"/>
      <c r="T10" s="28"/>
    </row>
    <row r="11" spans="1:20" ht="24" customHeight="1" x14ac:dyDescent="0.25">
      <c r="A11" s="29">
        <v>3</v>
      </c>
      <c r="B11" s="30" t="s">
        <v>796</v>
      </c>
      <c r="C11" s="28"/>
      <c r="D11" s="28"/>
      <c r="E11" s="28"/>
      <c r="F11" s="28"/>
      <c r="G11" s="28"/>
      <c r="H11" s="28"/>
      <c r="I11" s="28"/>
      <c r="J11" s="28"/>
      <c r="K11" s="28"/>
      <c r="L11" s="28"/>
      <c r="M11" s="28"/>
      <c r="N11" s="28"/>
      <c r="O11" s="28"/>
      <c r="P11" s="28"/>
      <c r="Q11" s="28"/>
      <c r="R11" s="28"/>
      <c r="S11" s="28"/>
      <c r="T11" s="28"/>
    </row>
    <row r="12" spans="1:20" ht="24" customHeight="1" x14ac:dyDescent="0.25">
      <c r="A12" s="29">
        <v>4</v>
      </c>
      <c r="B12" s="30" t="s">
        <v>607</v>
      </c>
      <c r="C12" s="28"/>
      <c r="D12" s="28"/>
      <c r="E12" s="28"/>
      <c r="F12" s="28"/>
      <c r="G12" s="28"/>
      <c r="H12" s="28"/>
      <c r="I12" s="28"/>
      <c r="J12" s="28"/>
      <c r="K12" s="28"/>
      <c r="L12" s="28"/>
      <c r="M12" s="28"/>
      <c r="N12" s="28"/>
      <c r="O12" s="28"/>
      <c r="P12" s="28"/>
      <c r="Q12" s="28"/>
      <c r="R12" s="28"/>
      <c r="S12" s="28"/>
      <c r="T12" s="28"/>
    </row>
  </sheetData>
  <mergeCells count="21">
    <mergeCell ref="B5:B6"/>
    <mergeCell ref="C5:C6"/>
    <mergeCell ref="D5:D6"/>
    <mergeCell ref="E5:E6"/>
    <mergeCell ref="F5:F6"/>
    <mergeCell ref="T5:T6"/>
    <mergeCell ref="A2:T2"/>
    <mergeCell ref="A3:T3"/>
    <mergeCell ref="M5:M6"/>
    <mergeCell ref="N5:N6"/>
    <mergeCell ref="O5:P5"/>
    <mergeCell ref="Q5:Q6"/>
    <mergeCell ref="R5:R6"/>
    <mergeCell ref="S5:S6"/>
    <mergeCell ref="G5:G6"/>
    <mergeCell ref="H5:H6"/>
    <mergeCell ref="I5:I6"/>
    <mergeCell ref="J5:J6"/>
    <mergeCell ref="K5:K6"/>
    <mergeCell ref="L5:L6"/>
    <mergeCell ref="A5:A6"/>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rgb="FF00B0F0"/>
  </sheetPr>
  <dimension ref="A1:T13"/>
  <sheetViews>
    <sheetView workbookViewId="0">
      <selection activeCell="M17" sqref="M17"/>
    </sheetView>
  </sheetViews>
  <sheetFormatPr defaultRowHeight="15" x14ac:dyDescent="0.25"/>
  <cols>
    <col min="1" max="1" width="6.140625" customWidth="1"/>
    <col min="2" max="2" width="23.7109375" customWidth="1"/>
    <col min="17" max="17" width="10.28515625" customWidth="1"/>
  </cols>
  <sheetData>
    <row r="1" spans="1:20" ht="15.75" x14ac:dyDescent="0.25">
      <c r="T1" s="25" t="s">
        <v>797</v>
      </c>
    </row>
    <row r="2" spans="1:20" ht="15.75" x14ac:dyDescent="0.25">
      <c r="A2" s="179" t="s">
        <v>798</v>
      </c>
      <c r="B2" s="179"/>
      <c r="C2" s="179"/>
      <c r="D2" s="179"/>
      <c r="E2" s="179"/>
      <c r="F2" s="179"/>
      <c r="G2" s="179"/>
      <c r="H2" s="179"/>
      <c r="I2" s="179"/>
      <c r="J2" s="179"/>
      <c r="K2" s="179"/>
      <c r="L2" s="179"/>
      <c r="M2" s="179"/>
      <c r="N2" s="179"/>
      <c r="O2" s="179"/>
      <c r="P2" s="179"/>
      <c r="Q2" s="179"/>
      <c r="R2" s="179"/>
      <c r="S2" s="179"/>
      <c r="T2" s="179"/>
    </row>
    <row r="3" spans="1:20" ht="15.75" x14ac:dyDescent="0.25">
      <c r="A3" s="179" t="s">
        <v>126</v>
      </c>
      <c r="B3" s="179"/>
      <c r="C3" s="179"/>
      <c r="D3" s="179"/>
      <c r="E3" s="179"/>
      <c r="F3" s="179"/>
      <c r="G3" s="179"/>
      <c r="H3" s="179"/>
      <c r="I3" s="179"/>
      <c r="J3" s="179"/>
      <c r="K3" s="179"/>
      <c r="L3" s="179"/>
      <c r="M3" s="179"/>
      <c r="N3" s="179"/>
      <c r="O3" s="179"/>
      <c r="P3" s="179"/>
      <c r="Q3" s="179"/>
      <c r="R3" s="179"/>
      <c r="S3" s="179"/>
      <c r="T3" s="179"/>
    </row>
    <row r="4" spans="1:20" ht="15.75" x14ac:dyDescent="0.25">
      <c r="T4" s="26" t="s">
        <v>56</v>
      </c>
    </row>
    <row r="5" spans="1:20" ht="15.75" x14ac:dyDescent="0.25">
      <c r="A5" s="223" t="s">
        <v>3</v>
      </c>
      <c r="B5" s="223" t="s">
        <v>161</v>
      </c>
      <c r="C5" s="223" t="s">
        <v>659</v>
      </c>
      <c r="D5" s="223" t="s">
        <v>746</v>
      </c>
      <c r="E5" s="223" t="s">
        <v>419</v>
      </c>
      <c r="F5" s="223" t="s">
        <v>420</v>
      </c>
      <c r="G5" s="223" t="s">
        <v>552</v>
      </c>
      <c r="H5" s="223" t="s">
        <v>553</v>
      </c>
      <c r="I5" s="223" t="s">
        <v>554</v>
      </c>
      <c r="J5" s="223" t="s">
        <v>555</v>
      </c>
      <c r="K5" s="223" t="s">
        <v>556</v>
      </c>
      <c r="L5" s="223" t="s">
        <v>557</v>
      </c>
      <c r="M5" s="223" t="s">
        <v>558</v>
      </c>
      <c r="N5" s="223" t="s">
        <v>559</v>
      </c>
      <c r="O5" s="223" t="s">
        <v>162</v>
      </c>
      <c r="P5" s="223"/>
      <c r="Q5" s="223" t="s">
        <v>560</v>
      </c>
      <c r="R5" s="223" t="s">
        <v>561</v>
      </c>
      <c r="S5" s="223" t="s">
        <v>562</v>
      </c>
      <c r="T5" s="223" t="s">
        <v>374</v>
      </c>
    </row>
    <row r="6" spans="1:20" ht="126" x14ac:dyDescent="0.25">
      <c r="A6" s="223"/>
      <c r="B6" s="223"/>
      <c r="C6" s="223"/>
      <c r="D6" s="223"/>
      <c r="E6" s="223"/>
      <c r="F6" s="223"/>
      <c r="G6" s="223"/>
      <c r="H6" s="223"/>
      <c r="I6" s="223"/>
      <c r="J6" s="223"/>
      <c r="K6" s="223"/>
      <c r="L6" s="223"/>
      <c r="M6" s="223"/>
      <c r="N6" s="223"/>
      <c r="O6" s="29" t="s">
        <v>583</v>
      </c>
      <c r="P6" s="29" t="s">
        <v>584</v>
      </c>
      <c r="Q6" s="223"/>
      <c r="R6" s="223"/>
      <c r="S6" s="223"/>
      <c r="T6" s="223"/>
    </row>
    <row r="7" spans="1:20"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c r="S7" s="29">
        <v>17</v>
      </c>
      <c r="T7" s="29" t="s">
        <v>799</v>
      </c>
    </row>
    <row r="8" spans="1:20" ht="24" customHeight="1" x14ac:dyDescent="0.25">
      <c r="A8" s="29"/>
      <c r="B8" s="30" t="s">
        <v>133</v>
      </c>
      <c r="C8" s="29"/>
      <c r="D8" s="29"/>
      <c r="E8" s="29"/>
      <c r="F8" s="29"/>
      <c r="G8" s="29"/>
      <c r="H8" s="29"/>
      <c r="I8" s="29"/>
      <c r="J8" s="29"/>
      <c r="K8" s="29"/>
      <c r="L8" s="29"/>
      <c r="M8" s="29"/>
      <c r="N8" s="29"/>
      <c r="O8" s="29"/>
      <c r="P8" s="29"/>
      <c r="Q8" s="29"/>
      <c r="R8" s="29"/>
      <c r="S8" s="29"/>
      <c r="T8" s="29"/>
    </row>
    <row r="9" spans="1:20" ht="24" customHeight="1" x14ac:dyDescent="0.25">
      <c r="A9" s="29">
        <v>1</v>
      </c>
      <c r="B9" s="30" t="s">
        <v>166</v>
      </c>
      <c r="C9" s="28"/>
      <c r="D9" s="28"/>
      <c r="E9" s="28"/>
      <c r="F9" s="28"/>
      <c r="G9" s="28"/>
      <c r="H9" s="28"/>
      <c r="I9" s="28"/>
      <c r="J9" s="28"/>
      <c r="K9" s="28"/>
      <c r="L9" s="28"/>
      <c r="M9" s="28"/>
      <c r="N9" s="28"/>
      <c r="O9" s="28"/>
      <c r="P9" s="28"/>
      <c r="Q9" s="28"/>
      <c r="R9" s="28"/>
      <c r="S9" s="28"/>
      <c r="T9" s="28"/>
    </row>
    <row r="10" spans="1:20" ht="24" customHeight="1" x14ac:dyDescent="0.25">
      <c r="A10" s="29">
        <v>2</v>
      </c>
      <c r="B10" s="30" t="s">
        <v>167</v>
      </c>
      <c r="C10" s="28"/>
      <c r="D10" s="28"/>
      <c r="E10" s="28"/>
      <c r="F10" s="28"/>
      <c r="G10" s="28"/>
      <c r="H10" s="28"/>
      <c r="I10" s="28"/>
      <c r="J10" s="28"/>
      <c r="K10" s="28"/>
      <c r="L10" s="28"/>
      <c r="M10" s="28"/>
      <c r="N10" s="28"/>
      <c r="O10" s="28"/>
      <c r="P10" s="28"/>
      <c r="Q10" s="28"/>
      <c r="R10" s="28"/>
      <c r="S10" s="28"/>
      <c r="T10" s="28"/>
    </row>
    <row r="11" spans="1:20" ht="24" customHeight="1" x14ac:dyDescent="0.25">
      <c r="A11" s="29">
        <v>3</v>
      </c>
      <c r="B11" s="30" t="s">
        <v>796</v>
      </c>
      <c r="C11" s="28"/>
      <c r="D11" s="28"/>
      <c r="E11" s="28"/>
      <c r="F11" s="28"/>
      <c r="G11" s="28"/>
      <c r="H11" s="28"/>
      <c r="I11" s="28"/>
      <c r="J11" s="28"/>
      <c r="K11" s="28"/>
      <c r="L11" s="28"/>
      <c r="M11" s="28"/>
      <c r="N11" s="28"/>
      <c r="O11" s="28"/>
      <c r="P11" s="28"/>
      <c r="Q11" s="28"/>
      <c r="R11" s="28"/>
      <c r="S11" s="28"/>
      <c r="T11" s="28"/>
    </row>
    <row r="12" spans="1:20" ht="24" customHeight="1" x14ac:dyDescent="0.25">
      <c r="A12" s="29">
        <v>4</v>
      </c>
      <c r="B12" s="30" t="s">
        <v>607</v>
      </c>
      <c r="C12" s="28"/>
      <c r="D12" s="28"/>
      <c r="E12" s="28"/>
      <c r="F12" s="28"/>
      <c r="G12" s="28"/>
      <c r="H12" s="28"/>
      <c r="I12" s="28"/>
      <c r="J12" s="28"/>
      <c r="K12" s="28"/>
      <c r="L12" s="28"/>
      <c r="M12" s="28"/>
      <c r="N12" s="28"/>
      <c r="O12" s="28"/>
      <c r="P12" s="28"/>
      <c r="Q12" s="28"/>
      <c r="R12" s="28"/>
      <c r="S12" s="28"/>
      <c r="T12" s="28"/>
    </row>
    <row r="13" spans="1:20" ht="24" customHeight="1" x14ac:dyDescent="0.25"/>
  </sheetData>
  <mergeCells count="21">
    <mergeCell ref="B5:B6"/>
    <mergeCell ref="C5:C6"/>
    <mergeCell ref="D5:D6"/>
    <mergeCell ref="E5:E6"/>
    <mergeCell ref="F5:F6"/>
    <mergeCell ref="T5:T6"/>
    <mergeCell ref="A2:T2"/>
    <mergeCell ref="A3:T3"/>
    <mergeCell ref="M5:M6"/>
    <mergeCell ref="N5:N6"/>
    <mergeCell ref="O5:P5"/>
    <mergeCell ref="Q5:Q6"/>
    <mergeCell ref="R5:R6"/>
    <mergeCell ref="S5:S6"/>
    <mergeCell ref="G5:G6"/>
    <mergeCell ref="H5:H6"/>
    <mergeCell ref="I5:I6"/>
    <mergeCell ref="J5:J6"/>
    <mergeCell ref="K5:K6"/>
    <mergeCell ref="L5:L6"/>
    <mergeCell ref="A5:A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00B0F0"/>
  </sheetPr>
  <dimension ref="A1:J12"/>
  <sheetViews>
    <sheetView workbookViewId="0">
      <selection activeCell="M17" sqref="M17"/>
    </sheetView>
  </sheetViews>
  <sheetFormatPr defaultRowHeight="15" x14ac:dyDescent="0.25"/>
  <cols>
    <col min="1" max="1" width="6.7109375" customWidth="1"/>
    <col min="2" max="2" width="24.28515625" customWidth="1"/>
    <col min="3" max="10" width="10.7109375" customWidth="1"/>
  </cols>
  <sheetData>
    <row r="1" spans="1:10" ht="15.75" x14ac:dyDescent="0.25">
      <c r="J1" s="25" t="s">
        <v>800</v>
      </c>
    </row>
    <row r="2" spans="1:10" ht="41.25" customHeight="1" x14ac:dyDescent="0.25">
      <c r="A2" s="222" t="s">
        <v>801</v>
      </c>
      <c r="B2" s="222"/>
      <c r="C2" s="222"/>
      <c r="D2" s="222"/>
      <c r="E2" s="222"/>
      <c r="F2" s="222"/>
      <c r="G2" s="222"/>
      <c r="H2" s="222"/>
      <c r="I2" s="222"/>
      <c r="J2" s="222"/>
    </row>
    <row r="3" spans="1:10" ht="15.75" x14ac:dyDescent="0.25">
      <c r="A3" s="222" t="s">
        <v>126</v>
      </c>
      <c r="B3" s="222"/>
      <c r="C3" s="222"/>
      <c r="D3" s="222"/>
      <c r="E3" s="222"/>
      <c r="F3" s="222"/>
      <c r="G3" s="222"/>
      <c r="H3" s="222"/>
      <c r="I3" s="222"/>
      <c r="J3" s="222"/>
    </row>
    <row r="4" spans="1:10" ht="15.75" x14ac:dyDescent="0.25">
      <c r="J4" s="26" t="s">
        <v>56</v>
      </c>
    </row>
    <row r="5" spans="1:10" ht="15.75" x14ac:dyDescent="0.25">
      <c r="A5" s="223" t="s">
        <v>3</v>
      </c>
      <c r="B5" s="223" t="s">
        <v>161</v>
      </c>
      <c r="C5" s="223" t="s">
        <v>802</v>
      </c>
      <c r="D5" s="223" t="s">
        <v>523</v>
      </c>
      <c r="E5" s="223"/>
      <c r="F5" s="223"/>
      <c r="G5" s="223" t="s">
        <v>803</v>
      </c>
      <c r="H5" s="223" t="s">
        <v>804</v>
      </c>
      <c r="I5" s="223" t="s">
        <v>162</v>
      </c>
      <c r="J5" s="223"/>
    </row>
    <row r="6" spans="1:10" ht="63" x14ac:dyDescent="0.25">
      <c r="A6" s="223"/>
      <c r="B6" s="223"/>
      <c r="C6" s="223"/>
      <c r="D6" s="29" t="s">
        <v>805</v>
      </c>
      <c r="E6" s="29" t="s">
        <v>806</v>
      </c>
      <c r="F6" s="29" t="s">
        <v>807</v>
      </c>
      <c r="G6" s="223"/>
      <c r="H6" s="223"/>
      <c r="I6" s="29" t="s">
        <v>808</v>
      </c>
      <c r="J6" s="29" t="s">
        <v>809</v>
      </c>
    </row>
    <row r="7" spans="1:10" ht="15.75" x14ac:dyDescent="0.25">
      <c r="A7" s="29" t="s">
        <v>15</v>
      </c>
      <c r="B7" s="29" t="s">
        <v>16</v>
      </c>
      <c r="C7" s="29" t="s">
        <v>810</v>
      </c>
      <c r="D7" s="29">
        <v>2</v>
      </c>
      <c r="E7" s="29">
        <v>3</v>
      </c>
      <c r="F7" s="29">
        <v>4</v>
      </c>
      <c r="G7" s="29">
        <v>5</v>
      </c>
      <c r="H7" s="29" t="s">
        <v>811</v>
      </c>
      <c r="I7" s="29">
        <v>7</v>
      </c>
      <c r="J7" s="29">
        <v>8</v>
      </c>
    </row>
    <row r="8" spans="1:10" ht="24.75" customHeight="1" x14ac:dyDescent="0.25">
      <c r="A8" s="29"/>
      <c r="B8" s="30" t="s">
        <v>133</v>
      </c>
      <c r="C8" s="29"/>
      <c r="D8" s="29"/>
      <c r="E8" s="29"/>
      <c r="F8" s="29"/>
      <c r="G8" s="29"/>
      <c r="H8" s="29"/>
      <c r="I8" s="29"/>
      <c r="J8" s="29"/>
    </row>
    <row r="9" spans="1:10" ht="24.75" customHeight="1" x14ac:dyDescent="0.25">
      <c r="A9" s="29">
        <v>1</v>
      </c>
      <c r="B9" s="30" t="s">
        <v>166</v>
      </c>
      <c r="C9" s="28"/>
      <c r="D9" s="28"/>
      <c r="E9" s="28"/>
      <c r="F9" s="28"/>
      <c r="G9" s="28"/>
      <c r="H9" s="28"/>
      <c r="I9" s="28"/>
      <c r="J9" s="28"/>
    </row>
    <row r="10" spans="1:10" ht="24.75" customHeight="1" x14ac:dyDescent="0.25">
      <c r="A10" s="29">
        <v>2</v>
      </c>
      <c r="B10" s="30" t="s">
        <v>167</v>
      </c>
      <c r="C10" s="28"/>
      <c r="D10" s="28"/>
      <c r="E10" s="28"/>
      <c r="F10" s="28"/>
      <c r="G10" s="28"/>
      <c r="H10" s="28"/>
      <c r="I10" s="28"/>
      <c r="J10" s="28"/>
    </row>
    <row r="11" spans="1:10" ht="24.75" customHeight="1" x14ac:dyDescent="0.25">
      <c r="A11" s="29">
        <v>3</v>
      </c>
      <c r="B11" s="30" t="s">
        <v>585</v>
      </c>
      <c r="C11" s="28"/>
      <c r="D11" s="28"/>
      <c r="E11" s="28"/>
      <c r="F11" s="28"/>
      <c r="G11" s="28"/>
      <c r="H11" s="28"/>
      <c r="I11" s="28"/>
      <c r="J11" s="28"/>
    </row>
    <row r="12" spans="1:10" ht="24.75" customHeight="1" x14ac:dyDescent="0.25">
      <c r="A12" s="29"/>
      <c r="B12" s="30"/>
      <c r="C12" s="28"/>
      <c r="D12" s="28"/>
      <c r="E12" s="28"/>
      <c r="F12" s="28"/>
      <c r="G12" s="28"/>
      <c r="H12" s="28"/>
      <c r="I12" s="28"/>
      <c r="J12" s="28"/>
    </row>
  </sheetData>
  <mergeCells count="9">
    <mergeCell ref="I5:J5"/>
    <mergeCell ref="A2:J2"/>
    <mergeCell ref="A3:J3"/>
    <mergeCell ref="A5:A6"/>
    <mergeCell ref="B5:B6"/>
    <mergeCell ref="C5:C6"/>
    <mergeCell ref="D5:F5"/>
    <mergeCell ref="G5:G6"/>
    <mergeCell ref="H5:H6"/>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00B0F0"/>
  </sheetPr>
  <dimension ref="A1:S31"/>
  <sheetViews>
    <sheetView workbookViewId="0">
      <selection activeCell="M17" sqref="M17"/>
    </sheetView>
  </sheetViews>
  <sheetFormatPr defaultRowHeight="15" x14ac:dyDescent="0.25"/>
  <cols>
    <col min="1" max="1" width="6.28515625" customWidth="1"/>
    <col min="2" max="2" width="19.140625" customWidth="1"/>
    <col min="9" max="9" width="10.28515625" customWidth="1"/>
    <col min="12" max="12" width="9.5703125" customWidth="1"/>
  </cols>
  <sheetData>
    <row r="1" spans="1:19" ht="15.75" x14ac:dyDescent="0.25">
      <c r="S1" s="25" t="s">
        <v>812</v>
      </c>
    </row>
    <row r="2" spans="1:19" ht="15.75" x14ac:dyDescent="0.25">
      <c r="A2" s="222" t="s">
        <v>813</v>
      </c>
      <c r="B2" s="222"/>
      <c r="C2" s="222"/>
      <c r="D2" s="222"/>
      <c r="E2" s="222"/>
      <c r="F2" s="222"/>
      <c r="G2" s="222"/>
      <c r="H2" s="222"/>
      <c r="I2" s="222"/>
      <c r="J2" s="222"/>
      <c r="K2" s="222"/>
      <c r="L2" s="222"/>
      <c r="M2" s="222"/>
      <c r="N2" s="222"/>
      <c r="O2" s="222"/>
      <c r="P2" s="222"/>
      <c r="Q2" s="222"/>
      <c r="R2" s="222"/>
      <c r="S2" s="222"/>
    </row>
    <row r="3" spans="1:19" ht="15.75" x14ac:dyDescent="0.25">
      <c r="A3" s="222" t="s">
        <v>512</v>
      </c>
      <c r="B3" s="222"/>
      <c r="C3" s="222"/>
      <c r="D3" s="222"/>
      <c r="E3" s="222"/>
      <c r="F3" s="222"/>
      <c r="G3" s="222"/>
      <c r="H3" s="222"/>
      <c r="I3" s="222"/>
      <c r="J3" s="222"/>
      <c r="K3" s="222"/>
      <c r="L3" s="222"/>
      <c r="M3" s="222"/>
      <c r="N3" s="222"/>
      <c r="O3" s="222"/>
      <c r="P3" s="222"/>
      <c r="Q3" s="222"/>
      <c r="R3" s="222"/>
      <c r="S3" s="222"/>
    </row>
    <row r="4" spans="1:19" ht="15.75" x14ac:dyDescent="0.25">
      <c r="S4" s="26" t="s">
        <v>56</v>
      </c>
    </row>
    <row r="5" spans="1:19" ht="15.75" x14ac:dyDescent="0.25">
      <c r="A5" s="223" t="s">
        <v>3</v>
      </c>
      <c r="B5" s="223" t="s">
        <v>522</v>
      </c>
      <c r="C5" s="223" t="s">
        <v>814</v>
      </c>
      <c r="D5" s="223"/>
      <c r="E5" s="223"/>
      <c r="F5" s="223" t="s">
        <v>746</v>
      </c>
      <c r="G5" s="223"/>
      <c r="H5" s="223"/>
      <c r="I5" s="223"/>
      <c r="J5" s="223"/>
      <c r="K5" s="223"/>
      <c r="L5" s="223"/>
      <c r="M5" s="223"/>
      <c r="N5" s="223"/>
      <c r="O5" s="223"/>
      <c r="P5" s="223"/>
      <c r="Q5" s="223" t="s">
        <v>374</v>
      </c>
      <c r="R5" s="223"/>
      <c r="S5" s="223"/>
    </row>
    <row r="6" spans="1:19" ht="15.75" x14ac:dyDescent="0.25">
      <c r="A6" s="223"/>
      <c r="B6" s="223"/>
      <c r="C6" s="223" t="s">
        <v>130</v>
      </c>
      <c r="D6" s="223" t="s">
        <v>367</v>
      </c>
      <c r="E6" s="223" t="s">
        <v>149</v>
      </c>
      <c r="F6" s="223" t="s">
        <v>130</v>
      </c>
      <c r="G6" s="223" t="s">
        <v>367</v>
      </c>
      <c r="H6" s="223"/>
      <c r="I6" s="223"/>
      <c r="J6" s="223" t="s">
        <v>96</v>
      </c>
      <c r="K6" s="223"/>
      <c r="L6" s="223"/>
      <c r="M6" s="223" t="s">
        <v>815</v>
      </c>
      <c r="N6" s="223"/>
      <c r="O6" s="223"/>
      <c r="P6" s="223" t="s">
        <v>251</v>
      </c>
      <c r="Q6" s="223" t="s">
        <v>130</v>
      </c>
      <c r="R6" s="223" t="s">
        <v>367</v>
      </c>
      <c r="S6" s="223" t="s">
        <v>149</v>
      </c>
    </row>
    <row r="7" spans="1:19" ht="15.75" x14ac:dyDescent="0.25">
      <c r="A7" s="223"/>
      <c r="B7" s="223"/>
      <c r="C7" s="223"/>
      <c r="D7" s="223"/>
      <c r="E7" s="223"/>
      <c r="F7" s="223"/>
      <c r="G7" s="223" t="s">
        <v>130</v>
      </c>
      <c r="H7" s="223" t="s">
        <v>162</v>
      </c>
      <c r="I7" s="223"/>
      <c r="J7" s="223" t="s">
        <v>130</v>
      </c>
      <c r="K7" s="223" t="s">
        <v>162</v>
      </c>
      <c r="L7" s="223"/>
      <c r="M7" s="223" t="s">
        <v>130</v>
      </c>
      <c r="N7" s="223" t="s">
        <v>162</v>
      </c>
      <c r="O7" s="223"/>
      <c r="P7" s="223"/>
      <c r="Q7" s="223"/>
      <c r="R7" s="223"/>
      <c r="S7" s="223"/>
    </row>
    <row r="8" spans="1:19" ht="78.75" x14ac:dyDescent="0.25">
      <c r="A8" s="223"/>
      <c r="B8" s="223"/>
      <c r="C8" s="223"/>
      <c r="D8" s="223"/>
      <c r="E8" s="223"/>
      <c r="F8" s="223"/>
      <c r="G8" s="223"/>
      <c r="H8" s="29" t="s">
        <v>816</v>
      </c>
      <c r="I8" s="29" t="s">
        <v>420</v>
      </c>
      <c r="J8" s="223"/>
      <c r="K8" s="29" t="s">
        <v>816</v>
      </c>
      <c r="L8" s="29" t="s">
        <v>663</v>
      </c>
      <c r="M8" s="223"/>
      <c r="N8" s="29" t="s">
        <v>367</v>
      </c>
      <c r="O8" s="29" t="s">
        <v>96</v>
      </c>
      <c r="P8" s="223"/>
      <c r="Q8" s="223"/>
      <c r="R8" s="223"/>
      <c r="S8" s="223"/>
    </row>
    <row r="9" spans="1:19" ht="15.75" x14ac:dyDescent="0.25">
      <c r="A9" s="29" t="s">
        <v>15</v>
      </c>
      <c r="B9" s="29" t="s">
        <v>16</v>
      </c>
      <c r="C9" s="29">
        <v>1</v>
      </c>
      <c r="D9" s="29">
        <v>2</v>
      </c>
      <c r="E9" s="29">
        <v>3</v>
      </c>
      <c r="F9" s="29">
        <v>4</v>
      </c>
      <c r="G9" s="29">
        <v>5</v>
      </c>
      <c r="H9" s="29">
        <v>6</v>
      </c>
      <c r="I9" s="29">
        <v>7</v>
      </c>
      <c r="J9" s="29">
        <v>8</v>
      </c>
      <c r="K9" s="29">
        <v>9</v>
      </c>
      <c r="L9" s="29">
        <v>10</v>
      </c>
      <c r="M9" s="29">
        <v>11</v>
      </c>
      <c r="N9" s="29">
        <v>12</v>
      </c>
      <c r="O9" s="29">
        <v>13</v>
      </c>
      <c r="P9" s="29">
        <v>14</v>
      </c>
      <c r="Q9" s="29" t="s">
        <v>817</v>
      </c>
      <c r="R9" s="29" t="s">
        <v>818</v>
      </c>
      <c r="S9" s="29">
        <v>17</v>
      </c>
    </row>
    <row r="10" spans="1:19" ht="15.75" x14ac:dyDescent="0.25">
      <c r="A10" s="30"/>
      <c r="B10" s="30" t="s">
        <v>133</v>
      </c>
      <c r="C10" s="28"/>
      <c r="D10" s="28"/>
      <c r="E10" s="28"/>
      <c r="F10" s="28"/>
      <c r="G10" s="28"/>
      <c r="H10" s="28"/>
      <c r="I10" s="28"/>
      <c r="J10" s="28"/>
      <c r="K10" s="28"/>
      <c r="L10" s="28"/>
      <c r="M10" s="28"/>
      <c r="N10" s="28"/>
      <c r="O10" s="28"/>
      <c r="P10" s="28"/>
      <c r="Q10" s="28"/>
      <c r="R10" s="28"/>
      <c r="S10" s="28"/>
    </row>
    <row r="11" spans="1:19" ht="15.75" x14ac:dyDescent="0.25">
      <c r="A11" s="28">
        <v>1</v>
      </c>
      <c r="B11" s="31" t="s">
        <v>169</v>
      </c>
      <c r="C11" s="28"/>
      <c r="D11" s="28"/>
      <c r="E11" s="28"/>
      <c r="F11" s="28"/>
      <c r="G11" s="28"/>
      <c r="H11" s="28"/>
      <c r="I11" s="28"/>
      <c r="J11" s="28"/>
      <c r="K11" s="28"/>
      <c r="L11" s="28"/>
      <c r="M11" s="28"/>
      <c r="N11" s="28"/>
      <c r="O11" s="28"/>
      <c r="P11" s="28"/>
      <c r="Q11" s="28"/>
      <c r="R11" s="28"/>
      <c r="S11" s="28"/>
    </row>
    <row r="12" spans="1:19" ht="15.75" x14ac:dyDescent="0.25">
      <c r="A12" s="28">
        <v>2</v>
      </c>
      <c r="B12" s="31" t="s">
        <v>170</v>
      </c>
      <c r="C12" s="28"/>
      <c r="D12" s="28"/>
      <c r="E12" s="28"/>
      <c r="F12" s="28"/>
      <c r="G12" s="28"/>
      <c r="H12" s="28"/>
      <c r="I12" s="28"/>
      <c r="J12" s="28"/>
      <c r="K12" s="28"/>
      <c r="L12" s="28"/>
      <c r="M12" s="28"/>
      <c r="N12" s="28"/>
      <c r="O12" s="28"/>
      <c r="P12" s="28"/>
      <c r="Q12" s="28"/>
      <c r="R12" s="28"/>
      <c r="S12" s="28"/>
    </row>
    <row r="13" spans="1:19" ht="15.75" x14ac:dyDescent="0.25">
      <c r="A13" s="28">
        <v>3</v>
      </c>
      <c r="B13" s="31" t="s">
        <v>606</v>
      </c>
      <c r="C13" s="28"/>
      <c r="D13" s="28"/>
      <c r="E13" s="28"/>
      <c r="F13" s="28"/>
      <c r="G13" s="28"/>
      <c r="H13" s="28"/>
      <c r="I13" s="28"/>
      <c r="J13" s="28"/>
      <c r="K13" s="28"/>
      <c r="L13" s="28"/>
      <c r="M13" s="28"/>
      <c r="N13" s="28"/>
      <c r="O13" s="28"/>
      <c r="P13" s="28"/>
      <c r="Q13" s="28"/>
      <c r="R13" s="28"/>
      <c r="S13" s="28"/>
    </row>
    <row r="14" spans="1:19" ht="15.75" x14ac:dyDescent="0.25">
      <c r="A14" s="28">
        <v>4</v>
      </c>
      <c r="B14" s="31" t="s">
        <v>172</v>
      </c>
      <c r="C14" s="28"/>
      <c r="D14" s="28"/>
      <c r="E14" s="28"/>
      <c r="F14" s="28"/>
      <c r="G14" s="28"/>
      <c r="H14" s="28"/>
      <c r="I14" s="28"/>
      <c r="J14" s="28"/>
      <c r="K14" s="28"/>
      <c r="L14" s="28"/>
      <c r="M14" s="28"/>
      <c r="N14" s="28"/>
      <c r="O14" s="28"/>
      <c r="P14" s="28"/>
      <c r="Q14" s="28"/>
      <c r="R14" s="28"/>
      <c r="S14" s="28"/>
    </row>
    <row r="15" spans="1:19" ht="15.75" x14ac:dyDescent="0.25">
      <c r="A15" s="28">
        <v>5</v>
      </c>
      <c r="B15" s="31" t="s">
        <v>198</v>
      </c>
      <c r="C15" s="28"/>
      <c r="D15" s="28"/>
      <c r="E15" s="28"/>
      <c r="F15" s="28"/>
      <c r="G15" s="28"/>
      <c r="H15" s="28"/>
      <c r="I15" s="28"/>
      <c r="J15" s="28"/>
      <c r="K15" s="28"/>
      <c r="L15" s="28"/>
      <c r="M15" s="28"/>
      <c r="N15" s="28"/>
      <c r="O15" s="28"/>
      <c r="P15" s="28"/>
      <c r="Q15" s="28"/>
      <c r="R15" s="28"/>
      <c r="S15" s="28"/>
    </row>
    <row r="16" spans="1:19" ht="15.75" x14ac:dyDescent="0.25">
      <c r="A16" s="28">
        <v>6</v>
      </c>
      <c r="B16" s="31" t="s">
        <v>174</v>
      </c>
      <c r="C16" s="28"/>
      <c r="D16" s="28"/>
      <c r="E16" s="28"/>
      <c r="F16" s="28"/>
      <c r="G16" s="28"/>
      <c r="H16" s="28"/>
      <c r="I16" s="28"/>
      <c r="J16" s="28"/>
      <c r="K16" s="28"/>
      <c r="L16" s="28"/>
      <c r="M16" s="28"/>
      <c r="N16" s="28"/>
      <c r="O16" s="28"/>
      <c r="P16" s="28"/>
      <c r="Q16" s="28"/>
      <c r="R16" s="28"/>
      <c r="S16" s="28"/>
    </row>
    <row r="17" spans="1:19" ht="15.75" x14ac:dyDescent="0.25">
      <c r="A17" s="28">
        <v>7</v>
      </c>
      <c r="B17" s="31" t="s">
        <v>175</v>
      </c>
      <c r="C17" s="28"/>
      <c r="D17" s="28"/>
      <c r="E17" s="28"/>
      <c r="F17" s="28"/>
      <c r="G17" s="28"/>
      <c r="H17" s="28"/>
      <c r="I17" s="28"/>
      <c r="J17" s="28"/>
      <c r="K17" s="28"/>
      <c r="L17" s="28"/>
      <c r="M17" s="28"/>
      <c r="N17" s="28"/>
      <c r="O17" s="28"/>
      <c r="P17" s="28"/>
      <c r="Q17" s="28"/>
      <c r="R17" s="28"/>
      <c r="S17" s="28"/>
    </row>
    <row r="18" spans="1:19" ht="15.75" x14ac:dyDescent="0.25">
      <c r="A18" s="28">
        <v>8</v>
      </c>
      <c r="B18" s="31" t="s">
        <v>608</v>
      </c>
      <c r="C18" s="28"/>
      <c r="D18" s="28"/>
      <c r="E18" s="28"/>
      <c r="F18" s="28"/>
      <c r="G18" s="28"/>
      <c r="H18" s="28"/>
      <c r="I18" s="28"/>
      <c r="J18" s="28"/>
      <c r="K18" s="28"/>
      <c r="L18" s="28"/>
      <c r="M18" s="28"/>
      <c r="N18" s="28"/>
      <c r="O18" s="28"/>
      <c r="P18" s="28"/>
      <c r="Q18" s="28"/>
      <c r="R18" s="28"/>
      <c r="S18" s="28"/>
    </row>
    <row r="19" spans="1:19" ht="15.75" x14ac:dyDescent="0.25">
      <c r="A19" s="28">
        <v>9</v>
      </c>
      <c r="B19" s="31" t="s">
        <v>198</v>
      </c>
      <c r="C19" s="28"/>
      <c r="D19" s="28"/>
      <c r="E19" s="28"/>
      <c r="F19" s="28"/>
      <c r="G19" s="28"/>
      <c r="H19" s="28"/>
      <c r="I19" s="28"/>
      <c r="J19" s="28"/>
      <c r="K19" s="28"/>
      <c r="L19" s="28"/>
      <c r="M19" s="28"/>
      <c r="N19" s="28"/>
      <c r="O19" s="28"/>
      <c r="P19" s="28"/>
      <c r="Q19" s="28"/>
      <c r="R19" s="28"/>
      <c r="S19" s="28"/>
    </row>
    <row r="20" spans="1:19" ht="15.75" x14ac:dyDescent="0.25">
      <c r="A20" s="27" t="s">
        <v>646</v>
      </c>
    </row>
    <row r="21" spans="1:19" ht="15.75" x14ac:dyDescent="0.25">
      <c r="A21" s="33" t="s">
        <v>821</v>
      </c>
    </row>
    <row r="22" spans="1:19" ht="15.75" x14ac:dyDescent="0.25">
      <c r="A22" s="33" t="s">
        <v>819</v>
      </c>
    </row>
    <row r="23" spans="1:19" ht="15.75" x14ac:dyDescent="0.25">
      <c r="A23" s="33" t="s">
        <v>820</v>
      </c>
    </row>
    <row r="24" spans="1:19" x14ac:dyDescent="0.25">
      <c r="A24" s="40"/>
    </row>
    <row r="25" spans="1:19" x14ac:dyDescent="0.25">
      <c r="A25" s="40"/>
    </row>
    <row r="26" spans="1:19" x14ac:dyDescent="0.25">
      <c r="A26" s="40"/>
    </row>
    <row r="27" spans="1:19" x14ac:dyDescent="0.25">
      <c r="A27" s="40"/>
    </row>
    <row r="28" spans="1:19" x14ac:dyDescent="0.25">
      <c r="A28" s="40"/>
    </row>
    <row r="29" spans="1:19" x14ac:dyDescent="0.25">
      <c r="A29" s="40"/>
    </row>
    <row r="30" spans="1:19" x14ac:dyDescent="0.25">
      <c r="A30" s="40"/>
    </row>
    <row r="31" spans="1:19" x14ac:dyDescent="0.25">
      <c r="A31" s="40"/>
    </row>
  </sheetData>
  <mergeCells count="24">
    <mergeCell ref="C5:E5"/>
    <mergeCell ref="F5:P5"/>
    <mergeCell ref="Q5:S5"/>
    <mergeCell ref="C6:C8"/>
    <mergeCell ref="D6:D8"/>
    <mergeCell ref="E6:E8"/>
    <mergeCell ref="F6:F8"/>
    <mergeCell ref="G6:I6"/>
    <mergeCell ref="A2:S2"/>
    <mergeCell ref="A3:S3"/>
    <mergeCell ref="G7:G8"/>
    <mergeCell ref="H7:I7"/>
    <mergeCell ref="J7:J8"/>
    <mergeCell ref="K7:L7"/>
    <mergeCell ref="M7:M8"/>
    <mergeCell ref="N7:O7"/>
    <mergeCell ref="J6:L6"/>
    <mergeCell ref="M6:O6"/>
    <mergeCell ref="P6:P8"/>
    <mergeCell ref="Q6:Q8"/>
    <mergeCell ref="R6:R8"/>
    <mergeCell ref="S6:S8"/>
    <mergeCell ref="A5:A8"/>
    <mergeCell ref="B5:B8"/>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00B0F0"/>
  </sheetPr>
  <dimension ref="A1:Z24"/>
  <sheetViews>
    <sheetView workbookViewId="0">
      <selection activeCell="M17" sqref="M17"/>
    </sheetView>
  </sheetViews>
  <sheetFormatPr defaultRowHeight="15" x14ac:dyDescent="0.25"/>
  <cols>
    <col min="1" max="1" width="6.28515625" customWidth="1"/>
    <col min="2" max="2" width="22.5703125" customWidth="1"/>
  </cols>
  <sheetData>
    <row r="1" spans="1:26" ht="15.75" x14ac:dyDescent="0.25">
      <c r="Z1" s="25" t="s">
        <v>822</v>
      </c>
    </row>
    <row r="2" spans="1:26" ht="15.75" x14ac:dyDescent="0.25">
      <c r="A2" s="222" t="s">
        <v>823</v>
      </c>
      <c r="B2" s="222"/>
      <c r="C2" s="222"/>
      <c r="D2" s="222"/>
      <c r="E2" s="222"/>
      <c r="F2" s="222"/>
      <c r="G2" s="222"/>
      <c r="H2" s="222"/>
      <c r="I2" s="222"/>
      <c r="J2" s="222"/>
      <c r="K2" s="222"/>
      <c r="L2" s="222"/>
      <c r="M2" s="222"/>
      <c r="N2" s="222"/>
      <c r="O2" s="222"/>
      <c r="P2" s="222"/>
      <c r="Q2" s="222"/>
      <c r="R2" s="222"/>
      <c r="S2" s="222"/>
      <c r="T2" s="222"/>
      <c r="U2" s="222"/>
      <c r="V2" s="222"/>
      <c r="W2" s="222"/>
      <c r="X2" s="222"/>
      <c r="Y2" s="222"/>
      <c r="Z2" s="222"/>
    </row>
    <row r="3" spans="1:26" ht="15.75" x14ac:dyDescent="0.25">
      <c r="A3" s="222" t="s">
        <v>512</v>
      </c>
      <c r="B3" s="222"/>
      <c r="C3" s="222"/>
      <c r="D3" s="222"/>
      <c r="E3" s="222"/>
      <c r="F3" s="222"/>
      <c r="G3" s="222"/>
      <c r="H3" s="222"/>
      <c r="I3" s="222"/>
      <c r="J3" s="222"/>
      <c r="K3" s="222"/>
      <c r="L3" s="222"/>
      <c r="M3" s="222"/>
      <c r="N3" s="222"/>
      <c r="O3" s="222"/>
      <c r="P3" s="222"/>
      <c r="Q3" s="222"/>
      <c r="R3" s="222"/>
      <c r="S3" s="222"/>
      <c r="T3" s="222"/>
      <c r="U3" s="222"/>
      <c r="V3" s="222"/>
      <c r="W3" s="222"/>
      <c r="X3" s="222"/>
      <c r="Y3" s="222"/>
      <c r="Z3" s="222"/>
    </row>
    <row r="4" spans="1:26" ht="15.75" x14ac:dyDescent="0.25">
      <c r="Z4" s="26" t="s">
        <v>56</v>
      </c>
    </row>
    <row r="5" spans="1:26" ht="15.75" x14ac:dyDescent="0.25">
      <c r="A5" s="223" t="s">
        <v>3</v>
      </c>
      <c r="B5" s="223" t="s">
        <v>522</v>
      </c>
      <c r="C5" s="223" t="s">
        <v>659</v>
      </c>
      <c r="D5" s="223"/>
      <c r="E5" s="223"/>
      <c r="F5" s="223"/>
      <c r="G5" s="223"/>
      <c r="H5" s="223"/>
      <c r="I5" s="223"/>
      <c r="J5" s="223"/>
      <c r="K5" s="223" t="s">
        <v>746</v>
      </c>
      <c r="L5" s="223"/>
      <c r="M5" s="223"/>
      <c r="N5" s="223"/>
      <c r="O5" s="223"/>
      <c r="P5" s="223"/>
      <c r="Q5" s="223"/>
      <c r="R5" s="223"/>
      <c r="S5" s="223" t="s">
        <v>824</v>
      </c>
      <c r="T5" s="223"/>
      <c r="U5" s="223"/>
      <c r="V5" s="223"/>
      <c r="W5" s="223"/>
      <c r="X5" s="223"/>
      <c r="Y5" s="223"/>
      <c r="Z5" s="223"/>
    </row>
    <row r="6" spans="1:26" ht="21" customHeight="1" x14ac:dyDescent="0.25">
      <c r="A6" s="223"/>
      <c r="B6" s="223"/>
      <c r="C6" s="223" t="s">
        <v>130</v>
      </c>
      <c r="D6" s="223" t="s">
        <v>754</v>
      </c>
      <c r="E6" s="223" t="s">
        <v>755</v>
      </c>
      <c r="F6" s="223"/>
      <c r="G6" s="223"/>
      <c r="H6" s="223"/>
      <c r="I6" s="223"/>
      <c r="J6" s="223"/>
      <c r="K6" s="223" t="s">
        <v>130</v>
      </c>
      <c r="L6" s="223" t="s">
        <v>754</v>
      </c>
      <c r="M6" s="223" t="s">
        <v>755</v>
      </c>
      <c r="N6" s="223"/>
      <c r="O6" s="223"/>
      <c r="P6" s="223"/>
      <c r="Q6" s="223"/>
      <c r="R6" s="223"/>
      <c r="S6" s="223" t="s">
        <v>130</v>
      </c>
      <c r="T6" s="223" t="s">
        <v>754</v>
      </c>
      <c r="U6" s="223" t="s">
        <v>755</v>
      </c>
      <c r="V6" s="223"/>
      <c r="W6" s="223"/>
      <c r="X6" s="223"/>
      <c r="Y6" s="223"/>
      <c r="Z6" s="223"/>
    </row>
    <row r="7" spans="1:26" ht="24.75" customHeight="1" x14ac:dyDescent="0.25">
      <c r="A7" s="223"/>
      <c r="B7" s="223"/>
      <c r="C7" s="223"/>
      <c r="D7" s="223"/>
      <c r="E7" s="223" t="s">
        <v>130</v>
      </c>
      <c r="F7" s="223" t="s">
        <v>825</v>
      </c>
      <c r="G7" s="223"/>
      <c r="H7" s="223" t="s">
        <v>826</v>
      </c>
      <c r="I7" s="223" t="s">
        <v>827</v>
      </c>
      <c r="J7" s="223" t="s">
        <v>828</v>
      </c>
      <c r="K7" s="223"/>
      <c r="L7" s="223"/>
      <c r="M7" s="223" t="s">
        <v>130</v>
      </c>
      <c r="N7" s="223" t="s">
        <v>825</v>
      </c>
      <c r="O7" s="223"/>
      <c r="P7" s="223" t="s">
        <v>826</v>
      </c>
      <c r="Q7" s="223" t="s">
        <v>827</v>
      </c>
      <c r="R7" s="223" t="s">
        <v>828</v>
      </c>
      <c r="S7" s="223"/>
      <c r="T7" s="223"/>
      <c r="U7" s="223" t="s">
        <v>130</v>
      </c>
      <c r="V7" s="223" t="s">
        <v>825</v>
      </c>
      <c r="W7" s="223"/>
      <c r="X7" s="223" t="s">
        <v>826</v>
      </c>
      <c r="Y7" s="223" t="s">
        <v>827</v>
      </c>
      <c r="Z7" s="223" t="s">
        <v>828</v>
      </c>
    </row>
    <row r="8" spans="1:26" ht="107.25" customHeight="1" x14ac:dyDescent="0.25">
      <c r="A8" s="223"/>
      <c r="B8" s="223"/>
      <c r="C8" s="223"/>
      <c r="D8" s="223"/>
      <c r="E8" s="223"/>
      <c r="F8" s="29" t="s">
        <v>693</v>
      </c>
      <c r="G8" s="29" t="s">
        <v>135</v>
      </c>
      <c r="H8" s="223"/>
      <c r="I8" s="223"/>
      <c r="J8" s="223"/>
      <c r="K8" s="223"/>
      <c r="L8" s="223"/>
      <c r="M8" s="223"/>
      <c r="N8" s="29" t="s">
        <v>693</v>
      </c>
      <c r="O8" s="29" t="s">
        <v>135</v>
      </c>
      <c r="P8" s="223"/>
      <c r="Q8" s="223"/>
      <c r="R8" s="223"/>
      <c r="S8" s="223"/>
      <c r="T8" s="223"/>
      <c r="U8" s="223"/>
      <c r="V8" s="29" t="s">
        <v>693</v>
      </c>
      <c r="W8" s="29" t="s">
        <v>135</v>
      </c>
      <c r="X8" s="223"/>
      <c r="Y8" s="223"/>
      <c r="Z8" s="223"/>
    </row>
    <row r="9" spans="1:26" s="39" customFormat="1" ht="12.75" x14ac:dyDescent="0.2">
      <c r="A9" s="38" t="s">
        <v>15</v>
      </c>
      <c r="B9" s="38" t="s">
        <v>16</v>
      </c>
      <c r="C9" s="38">
        <v>1</v>
      </c>
      <c r="D9" s="38">
        <v>2</v>
      </c>
      <c r="E9" s="38" t="s">
        <v>829</v>
      </c>
      <c r="F9" s="38">
        <v>4</v>
      </c>
      <c r="G9" s="38">
        <v>5</v>
      </c>
      <c r="H9" s="38">
        <v>6</v>
      </c>
      <c r="I9" s="38">
        <v>7</v>
      </c>
      <c r="J9" s="38">
        <v>8</v>
      </c>
      <c r="K9" s="38">
        <v>9</v>
      </c>
      <c r="L9" s="38">
        <v>10</v>
      </c>
      <c r="M9" s="38" t="s">
        <v>830</v>
      </c>
      <c r="N9" s="38">
        <v>12</v>
      </c>
      <c r="O9" s="38">
        <v>13</v>
      </c>
      <c r="P9" s="38">
        <v>14</v>
      </c>
      <c r="Q9" s="38">
        <v>15</v>
      </c>
      <c r="R9" s="38">
        <v>16</v>
      </c>
      <c r="S9" s="38" t="s">
        <v>831</v>
      </c>
      <c r="T9" s="38" t="s">
        <v>832</v>
      </c>
      <c r="U9" s="38" t="s">
        <v>833</v>
      </c>
      <c r="V9" s="38" t="s">
        <v>834</v>
      </c>
      <c r="W9" s="38" t="s">
        <v>835</v>
      </c>
      <c r="X9" s="38" t="s">
        <v>836</v>
      </c>
      <c r="Y9" s="38" t="s">
        <v>837</v>
      </c>
      <c r="Z9" s="38" t="s">
        <v>838</v>
      </c>
    </row>
    <row r="10" spans="1:26" ht="15.75" x14ac:dyDescent="0.25">
      <c r="A10" s="31"/>
      <c r="B10" s="30" t="s">
        <v>133</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5.75" x14ac:dyDescent="0.25">
      <c r="A11" s="28">
        <v>1</v>
      </c>
      <c r="B11" s="31" t="s">
        <v>169</v>
      </c>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5.75" x14ac:dyDescent="0.25">
      <c r="A12" s="28">
        <v>2</v>
      </c>
      <c r="B12" s="31" t="s">
        <v>170</v>
      </c>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5.75" x14ac:dyDescent="0.25">
      <c r="A13" s="28">
        <v>3</v>
      </c>
      <c r="B13" s="31" t="s">
        <v>606</v>
      </c>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5.75" x14ac:dyDescent="0.25">
      <c r="A14" s="28">
        <v>4</v>
      </c>
      <c r="B14" s="31" t="s">
        <v>172</v>
      </c>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5.75" x14ac:dyDescent="0.25">
      <c r="A15" s="28">
        <v>5</v>
      </c>
      <c r="B15" s="31" t="s">
        <v>198</v>
      </c>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5.75" x14ac:dyDescent="0.25">
      <c r="A16" s="28">
        <v>6</v>
      </c>
      <c r="B16" s="31" t="s">
        <v>174</v>
      </c>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5.75" x14ac:dyDescent="0.25">
      <c r="A17" s="28">
        <v>7</v>
      </c>
      <c r="B17" s="31" t="s">
        <v>175</v>
      </c>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5.75" x14ac:dyDescent="0.25">
      <c r="A18" s="28">
        <v>8</v>
      </c>
      <c r="B18" s="31" t="s">
        <v>608</v>
      </c>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5.75" x14ac:dyDescent="0.25">
      <c r="A19" s="28">
        <v>9</v>
      </c>
      <c r="B19" s="31" t="s">
        <v>198</v>
      </c>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5.75" x14ac:dyDescent="0.25">
      <c r="A20" s="28">
        <v>10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5.75" x14ac:dyDescent="0.25">
      <c r="A21" s="28">
        <v>11</v>
      </c>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5.75" x14ac:dyDescent="0.25">
      <c r="A22" s="28">
        <v>12</v>
      </c>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5.75" x14ac:dyDescent="0.25">
      <c r="A23" s="28">
        <v>13</v>
      </c>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5.75" x14ac:dyDescent="0.25">
      <c r="A24" s="34" t="s">
        <v>839</v>
      </c>
    </row>
  </sheetData>
  <mergeCells count="31">
    <mergeCell ref="K5:R5"/>
    <mergeCell ref="S5:Z5"/>
    <mergeCell ref="C6:C8"/>
    <mergeCell ref="D6:D8"/>
    <mergeCell ref="E6:J6"/>
    <mergeCell ref="K6:K8"/>
    <mergeCell ref="L6:L8"/>
    <mergeCell ref="F7:G7"/>
    <mergeCell ref="H7:H8"/>
    <mergeCell ref="I7:I8"/>
    <mergeCell ref="J7:J8"/>
    <mergeCell ref="M7:M8"/>
    <mergeCell ref="X7:X8"/>
    <mergeCell ref="Y7:Y8"/>
    <mergeCell ref="Z7:Z8"/>
    <mergeCell ref="A2:Z2"/>
    <mergeCell ref="A3:Z3"/>
    <mergeCell ref="N7:O7"/>
    <mergeCell ref="P7:P8"/>
    <mergeCell ref="Q7:Q8"/>
    <mergeCell ref="R7:R8"/>
    <mergeCell ref="U7:U8"/>
    <mergeCell ref="V7:W7"/>
    <mergeCell ref="M6:R6"/>
    <mergeCell ref="S6:S8"/>
    <mergeCell ref="T6:T8"/>
    <mergeCell ref="U6:Z6"/>
    <mergeCell ref="E7:E8"/>
    <mergeCell ref="A5:A8"/>
    <mergeCell ref="B5:B8"/>
    <mergeCell ref="C5:J5"/>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00B0F0"/>
  </sheetPr>
  <dimension ref="A1:H24"/>
  <sheetViews>
    <sheetView workbookViewId="0">
      <selection activeCell="M17" sqref="M17"/>
    </sheetView>
  </sheetViews>
  <sheetFormatPr defaultRowHeight="15" x14ac:dyDescent="0.25"/>
  <cols>
    <col min="1" max="1" width="6.28515625" customWidth="1"/>
    <col min="2" max="2" width="25.5703125" customWidth="1"/>
    <col min="3" max="8" width="10" customWidth="1"/>
  </cols>
  <sheetData>
    <row r="1" spans="1:8" ht="15.75" x14ac:dyDescent="0.25">
      <c r="H1" s="25" t="s">
        <v>840</v>
      </c>
    </row>
    <row r="2" spans="1:8" ht="15.75" x14ac:dyDescent="0.25">
      <c r="A2" s="222" t="s">
        <v>841</v>
      </c>
      <c r="B2" s="222"/>
      <c r="C2" s="222"/>
      <c r="D2" s="222"/>
      <c r="E2" s="222"/>
      <c r="F2" s="222"/>
      <c r="G2" s="222"/>
      <c r="H2" s="222"/>
    </row>
    <row r="3" spans="1:8" ht="15.75" x14ac:dyDescent="0.25">
      <c r="A3" s="222" t="s">
        <v>512</v>
      </c>
      <c r="B3" s="222"/>
      <c r="C3" s="222"/>
      <c r="D3" s="222"/>
      <c r="E3" s="222"/>
      <c r="F3" s="222"/>
      <c r="G3" s="222"/>
      <c r="H3" s="222"/>
    </row>
    <row r="4" spans="1:8" ht="15.75" x14ac:dyDescent="0.25">
      <c r="H4" s="26" t="s">
        <v>56</v>
      </c>
    </row>
    <row r="5" spans="1:8" ht="15.75" x14ac:dyDescent="0.25">
      <c r="A5" s="223" t="s">
        <v>3</v>
      </c>
      <c r="B5" s="223" t="s">
        <v>161</v>
      </c>
      <c r="C5" s="223" t="s">
        <v>842</v>
      </c>
      <c r="D5" s="223" t="s">
        <v>162</v>
      </c>
      <c r="E5" s="223"/>
      <c r="F5" s="223"/>
      <c r="G5" s="223"/>
      <c r="H5" s="223"/>
    </row>
    <row r="6" spans="1:8" ht="110.25" x14ac:dyDescent="0.25">
      <c r="A6" s="223"/>
      <c r="B6" s="223"/>
      <c r="C6" s="223"/>
      <c r="D6" s="29" t="s">
        <v>843</v>
      </c>
      <c r="E6" s="29" t="s">
        <v>706</v>
      </c>
      <c r="F6" s="29" t="s">
        <v>707</v>
      </c>
      <c r="G6" s="29" t="s">
        <v>243</v>
      </c>
      <c r="H6" s="29" t="s">
        <v>844</v>
      </c>
    </row>
    <row r="7" spans="1:8" ht="15.75" x14ac:dyDescent="0.25">
      <c r="A7" s="29" t="s">
        <v>15</v>
      </c>
      <c r="B7" s="29" t="s">
        <v>16</v>
      </c>
      <c r="C7" s="29">
        <v>1</v>
      </c>
      <c r="D7" s="29">
        <v>2</v>
      </c>
      <c r="E7" s="29">
        <v>3</v>
      </c>
      <c r="F7" s="29">
        <v>4</v>
      </c>
      <c r="G7" s="29">
        <v>5</v>
      </c>
      <c r="H7" s="29">
        <v>6</v>
      </c>
    </row>
    <row r="8" spans="1:8" ht="15.75" x14ac:dyDescent="0.25">
      <c r="A8" s="29"/>
      <c r="B8" s="30" t="s">
        <v>133</v>
      </c>
      <c r="C8" s="29"/>
      <c r="D8" s="29"/>
      <c r="E8" s="29"/>
      <c r="F8" s="29"/>
      <c r="G8" s="29"/>
      <c r="H8" s="29"/>
    </row>
    <row r="9" spans="1:8" ht="15.75" x14ac:dyDescent="0.25">
      <c r="A9" s="28">
        <v>1</v>
      </c>
      <c r="B9" s="31" t="s">
        <v>169</v>
      </c>
      <c r="C9" s="28"/>
      <c r="D9" s="28"/>
      <c r="E9" s="28"/>
      <c r="F9" s="28"/>
      <c r="G9" s="28"/>
      <c r="H9" s="28"/>
    </row>
    <row r="10" spans="1:8" ht="15.75" x14ac:dyDescent="0.25">
      <c r="A10" s="28">
        <v>2</v>
      </c>
      <c r="B10" s="31" t="s">
        <v>170</v>
      </c>
      <c r="C10" s="28"/>
      <c r="D10" s="28"/>
      <c r="E10" s="28"/>
      <c r="F10" s="28"/>
      <c r="G10" s="28"/>
      <c r="H10" s="28"/>
    </row>
    <row r="11" spans="1:8" ht="15.75" x14ac:dyDescent="0.25">
      <c r="A11" s="28">
        <v>3</v>
      </c>
      <c r="B11" s="31" t="s">
        <v>606</v>
      </c>
      <c r="C11" s="28"/>
      <c r="D11" s="28"/>
      <c r="E11" s="28"/>
      <c r="F11" s="28"/>
      <c r="G11" s="28"/>
      <c r="H11" s="28"/>
    </row>
    <row r="12" spans="1:8" ht="15.75" x14ac:dyDescent="0.25">
      <c r="A12" s="28">
        <v>4</v>
      </c>
      <c r="B12" s="31" t="s">
        <v>172</v>
      </c>
      <c r="C12" s="28"/>
      <c r="D12" s="28"/>
      <c r="E12" s="28"/>
      <c r="F12" s="28"/>
      <c r="G12" s="28"/>
      <c r="H12" s="28"/>
    </row>
    <row r="13" spans="1:8" ht="15.75" x14ac:dyDescent="0.25">
      <c r="A13" s="28">
        <v>5</v>
      </c>
      <c r="B13" s="31" t="s">
        <v>573</v>
      </c>
      <c r="C13" s="28"/>
      <c r="D13" s="28"/>
      <c r="E13" s="28"/>
      <c r="F13" s="28"/>
      <c r="G13" s="28"/>
      <c r="H13" s="28"/>
    </row>
    <row r="14" spans="1:8" ht="15.75" x14ac:dyDescent="0.25">
      <c r="A14" s="28">
        <v>6</v>
      </c>
      <c r="B14" s="31" t="s">
        <v>174</v>
      </c>
      <c r="C14" s="28"/>
      <c r="D14" s="28"/>
      <c r="E14" s="28"/>
      <c r="F14" s="28"/>
      <c r="G14" s="28"/>
      <c r="H14" s="28"/>
    </row>
    <row r="15" spans="1:8" ht="15.75" x14ac:dyDescent="0.25">
      <c r="A15" s="28">
        <v>7</v>
      </c>
      <c r="B15" s="31" t="s">
        <v>175</v>
      </c>
      <c r="C15" s="28"/>
      <c r="D15" s="28"/>
      <c r="E15" s="28"/>
      <c r="F15" s="28"/>
      <c r="G15" s="28"/>
      <c r="H15" s="28"/>
    </row>
    <row r="16" spans="1:8" ht="15.75" x14ac:dyDescent="0.25">
      <c r="A16" s="28">
        <v>8</v>
      </c>
      <c r="B16" s="31" t="s">
        <v>608</v>
      </c>
      <c r="C16" s="28"/>
      <c r="D16" s="28"/>
      <c r="E16" s="28"/>
      <c r="F16" s="28"/>
      <c r="G16" s="28"/>
      <c r="H16" s="28"/>
    </row>
    <row r="17" spans="1:8" ht="15.75" x14ac:dyDescent="0.25">
      <c r="A17" s="28">
        <v>9</v>
      </c>
      <c r="B17" s="31" t="s">
        <v>51</v>
      </c>
      <c r="C17" s="28"/>
      <c r="D17" s="28"/>
      <c r="E17" s="28"/>
      <c r="F17" s="28"/>
      <c r="G17" s="28"/>
      <c r="H17" s="28"/>
    </row>
    <row r="18" spans="1:8" ht="15.75" x14ac:dyDescent="0.25">
      <c r="A18" s="28">
        <v>10</v>
      </c>
      <c r="B18" s="31"/>
      <c r="C18" s="28"/>
      <c r="D18" s="28"/>
      <c r="E18" s="28"/>
      <c r="F18" s="28"/>
      <c r="G18" s="28"/>
      <c r="H18" s="28"/>
    </row>
    <row r="19" spans="1:8" ht="15.75" x14ac:dyDescent="0.25">
      <c r="A19" s="28">
        <v>11</v>
      </c>
      <c r="B19" s="31"/>
      <c r="C19" s="28"/>
      <c r="D19" s="28"/>
      <c r="E19" s="28"/>
      <c r="F19" s="28"/>
      <c r="G19" s="28"/>
      <c r="H19" s="28"/>
    </row>
    <row r="20" spans="1:8" ht="15.75" x14ac:dyDescent="0.25">
      <c r="A20" s="28">
        <v>12</v>
      </c>
      <c r="B20" s="31"/>
      <c r="C20" s="28"/>
      <c r="D20" s="28"/>
      <c r="E20" s="28"/>
      <c r="F20" s="28"/>
      <c r="G20" s="28"/>
      <c r="H20" s="28"/>
    </row>
    <row r="21" spans="1:8" ht="15.75" x14ac:dyDescent="0.25">
      <c r="A21" s="28">
        <v>13</v>
      </c>
      <c r="B21" s="31"/>
      <c r="C21" s="28"/>
      <c r="D21" s="28"/>
      <c r="E21" s="28"/>
      <c r="F21" s="28"/>
      <c r="G21" s="28"/>
      <c r="H21" s="28"/>
    </row>
    <row r="22" spans="1:8" ht="15.75" x14ac:dyDescent="0.25">
      <c r="A22" s="28">
        <v>14</v>
      </c>
      <c r="B22" s="31"/>
      <c r="C22" s="28"/>
      <c r="D22" s="28"/>
      <c r="E22" s="28"/>
      <c r="F22" s="28"/>
      <c r="G22" s="28"/>
      <c r="H22" s="28"/>
    </row>
    <row r="23" spans="1:8" ht="15.75" x14ac:dyDescent="0.25">
      <c r="A23" s="28">
        <v>15</v>
      </c>
      <c r="B23" s="31"/>
      <c r="C23" s="28"/>
      <c r="D23" s="28"/>
      <c r="E23" s="28"/>
      <c r="F23" s="28"/>
      <c r="G23" s="28"/>
      <c r="H23" s="28"/>
    </row>
    <row r="24" spans="1:8" ht="15.75" x14ac:dyDescent="0.25">
      <c r="A24" s="28">
        <v>16</v>
      </c>
      <c r="B24" s="31"/>
      <c r="C24" s="28"/>
      <c r="D24" s="28"/>
      <c r="E24" s="28"/>
      <c r="F24" s="28"/>
      <c r="G24" s="28"/>
      <c r="H24" s="28"/>
    </row>
  </sheetData>
  <mergeCells count="6">
    <mergeCell ref="A5:A6"/>
    <mergeCell ref="B5:B6"/>
    <mergeCell ref="C5:C6"/>
    <mergeCell ref="D5:H5"/>
    <mergeCell ref="A2:H2"/>
    <mergeCell ref="A3:H3"/>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00B0F0"/>
  </sheetPr>
  <dimension ref="A1:U27"/>
  <sheetViews>
    <sheetView workbookViewId="0">
      <selection activeCell="M17" sqref="M17"/>
    </sheetView>
  </sheetViews>
  <sheetFormatPr defaultRowHeight="15" x14ac:dyDescent="0.25"/>
  <cols>
    <col min="1" max="1" width="6.28515625" customWidth="1"/>
    <col min="2" max="2" width="32.42578125" customWidth="1"/>
  </cols>
  <sheetData>
    <row r="1" spans="1:21" ht="15.75" x14ac:dyDescent="0.25">
      <c r="U1" s="25" t="s">
        <v>845</v>
      </c>
    </row>
    <row r="2" spans="1:21" ht="15.75" x14ac:dyDescent="0.25">
      <c r="A2" s="222" t="s">
        <v>846</v>
      </c>
      <c r="B2" s="222"/>
      <c r="C2" s="222"/>
      <c r="D2" s="222"/>
      <c r="E2" s="222"/>
      <c r="F2" s="222"/>
      <c r="G2" s="222"/>
      <c r="H2" s="222"/>
      <c r="I2" s="222"/>
      <c r="J2" s="222"/>
      <c r="K2" s="222"/>
      <c r="L2" s="222"/>
      <c r="M2" s="222"/>
      <c r="N2" s="222"/>
      <c r="O2" s="222"/>
      <c r="P2" s="222"/>
      <c r="Q2" s="222"/>
      <c r="R2" s="222"/>
      <c r="S2" s="222"/>
      <c r="T2" s="222"/>
      <c r="U2" s="222"/>
    </row>
    <row r="3" spans="1:21" ht="15.75" x14ac:dyDescent="0.25">
      <c r="A3" s="222" t="s">
        <v>126</v>
      </c>
      <c r="B3" s="222"/>
      <c r="C3" s="222"/>
      <c r="D3" s="222"/>
      <c r="E3" s="222"/>
      <c r="F3" s="222"/>
      <c r="G3" s="222"/>
      <c r="H3" s="222"/>
      <c r="I3" s="222"/>
      <c r="J3" s="222"/>
      <c r="K3" s="222"/>
      <c r="L3" s="222"/>
      <c r="M3" s="222"/>
      <c r="N3" s="222"/>
      <c r="O3" s="222"/>
      <c r="P3" s="222"/>
      <c r="Q3" s="222"/>
      <c r="R3" s="222"/>
      <c r="S3" s="222"/>
      <c r="T3" s="222"/>
      <c r="U3" s="222"/>
    </row>
    <row r="4" spans="1:21" ht="15.75" x14ac:dyDescent="0.25">
      <c r="U4" s="26" t="s">
        <v>56</v>
      </c>
    </row>
    <row r="5" spans="1:21" ht="15.75" x14ac:dyDescent="0.25">
      <c r="A5" s="223" t="s">
        <v>3</v>
      </c>
      <c r="B5" s="223" t="s">
        <v>355</v>
      </c>
      <c r="C5" s="223" t="s">
        <v>659</v>
      </c>
      <c r="D5" s="223"/>
      <c r="E5" s="223"/>
      <c r="F5" s="223"/>
      <c r="G5" s="223" t="s">
        <v>746</v>
      </c>
      <c r="H5" s="223"/>
      <c r="I5" s="223"/>
      <c r="J5" s="223"/>
      <c r="K5" s="223"/>
      <c r="L5" s="223"/>
      <c r="M5" s="223"/>
      <c r="N5" s="223"/>
      <c r="O5" s="223"/>
      <c r="P5" s="223"/>
      <c r="Q5" s="223"/>
      <c r="R5" s="223" t="s">
        <v>374</v>
      </c>
      <c r="S5" s="223"/>
      <c r="T5" s="223"/>
      <c r="U5" s="223"/>
    </row>
    <row r="6" spans="1:21" ht="15.75" x14ac:dyDescent="0.25">
      <c r="A6" s="223"/>
      <c r="B6" s="223"/>
      <c r="C6" s="223" t="s">
        <v>130</v>
      </c>
      <c r="D6" s="223" t="s">
        <v>162</v>
      </c>
      <c r="E6" s="223"/>
      <c r="F6" s="223" t="s">
        <v>150</v>
      </c>
      <c r="G6" s="223" t="s">
        <v>130</v>
      </c>
      <c r="H6" s="223" t="s">
        <v>162</v>
      </c>
      <c r="I6" s="223"/>
      <c r="J6" s="223" t="s">
        <v>847</v>
      </c>
      <c r="K6" s="223"/>
      <c r="L6" s="223"/>
      <c r="M6" s="223"/>
      <c r="N6" s="223"/>
      <c r="O6" s="223"/>
      <c r="P6" s="223"/>
      <c r="Q6" s="223" t="s">
        <v>150</v>
      </c>
      <c r="R6" s="223" t="s">
        <v>130</v>
      </c>
      <c r="S6" s="223" t="s">
        <v>162</v>
      </c>
      <c r="T6" s="223"/>
      <c r="U6" s="223" t="s">
        <v>150</v>
      </c>
    </row>
    <row r="7" spans="1:21" ht="15.75" x14ac:dyDescent="0.25">
      <c r="A7" s="223"/>
      <c r="B7" s="223"/>
      <c r="C7" s="223"/>
      <c r="D7" s="223" t="s">
        <v>691</v>
      </c>
      <c r="E7" s="223" t="s">
        <v>692</v>
      </c>
      <c r="F7" s="223"/>
      <c r="G7" s="223"/>
      <c r="H7" s="223" t="s">
        <v>691</v>
      </c>
      <c r="I7" s="223" t="s">
        <v>692</v>
      </c>
      <c r="J7" s="223" t="s">
        <v>130</v>
      </c>
      <c r="K7" s="223" t="s">
        <v>367</v>
      </c>
      <c r="L7" s="223"/>
      <c r="M7" s="223"/>
      <c r="N7" s="223" t="s">
        <v>692</v>
      </c>
      <c r="O7" s="223"/>
      <c r="P7" s="223"/>
      <c r="Q7" s="223"/>
      <c r="R7" s="223"/>
      <c r="S7" s="223" t="s">
        <v>367</v>
      </c>
      <c r="T7" s="223" t="s">
        <v>96</v>
      </c>
      <c r="U7" s="223"/>
    </row>
    <row r="8" spans="1:21" ht="15.75" x14ac:dyDescent="0.25">
      <c r="A8" s="223"/>
      <c r="B8" s="223"/>
      <c r="C8" s="223"/>
      <c r="D8" s="223"/>
      <c r="E8" s="223"/>
      <c r="F8" s="223"/>
      <c r="G8" s="223"/>
      <c r="H8" s="223"/>
      <c r="I8" s="223"/>
      <c r="J8" s="223"/>
      <c r="K8" s="223" t="s">
        <v>130</v>
      </c>
      <c r="L8" s="223" t="s">
        <v>705</v>
      </c>
      <c r="M8" s="223"/>
      <c r="N8" s="223" t="s">
        <v>130</v>
      </c>
      <c r="O8" s="223" t="s">
        <v>705</v>
      </c>
      <c r="P8" s="223"/>
      <c r="Q8" s="223"/>
      <c r="R8" s="223"/>
      <c r="S8" s="223"/>
      <c r="T8" s="223"/>
      <c r="U8" s="223"/>
    </row>
    <row r="9" spans="1:21" ht="47.25" x14ac:dyDescent="0.25">
      <c r="A9" s="223"/>
      <c r="B9" s="223"/>
      <c r="C9" s="223"/>
      <c r="D9" s="223"/>
      <c r="E9" s="223"/>
      <c r="F9" s="223"/>
      <c r="G9" s="223"/>
      <c r="H9" s="223"/>
      <c r="I9" s="223"/>
      <c r="J9" s="223"/>
      <c r="K9" s="223"/>
      <c r="L9" s="29" t="s">
        <v>135</v>
      </c>
      <c r="M9" s="29" t="s">
        <v>693</v>
      </c>
      <c r="N9" s="223"/>
      <c r="O9" s="29" t="s">
        <v>135</v>
      </c>
      <c r="P9" s="29" t="s">
        <v>693</v>
      </c>
      <c r="Q9" s="223"/>
      <c r="R9" s="223"/>
      <c r="S9" s="223"/>
      <c r="T9" s="223"/>
      <c r="U9" s="223"/>
    </row>
    <row r="10" spans="1:21" ht="15.75" x14ac:dyDescent="0.25">
      <c r="A10" s="29" t="s">
        <v>15</v>
      </c>
      <c r="B10" s="29" t="s">
        <v>16</v>
      </c>
      <c r="C10" s="29">
        <v>1</v>
      </c>
      <c r="D10" s="29">
        <v>2</v>
      </c>
      <c r="E10" s="29">
        <v>3</v>
      </c>
      <c r="F10" s="29">
        <v>4</v>
      </c>
      <c r="G10" s="29">
        <v>5</v>
      </c>
      <c r="H10" s="29">
        <v>6</v>
      </c>
      <c r="I10" s="29">
        <v>7</v>
      </c>
      <c r="J10" s="29">
        <v>8</v>
      </c>
      <c r="K10" s="29">
        <v>9</v>
      </c>
      <c r="L10" s="29">
        <v>10</v>
      </c>
      <c r="M10" s="29">
        <v>11</v>
      </c>
      <c r="N10" s="29">
        <v>12</v>
      </c>
      <c r="O10" s="29">
        <v>13</v>
      </c>
      <c r="P10" s="29">
        <v>14</v>
      </c>
      <c r="Q10" s="29">
        <v>15</v>
      </c>
      <c r="R10" s="29" t="s">
        <v>848</v>
      </c>
      <c r="S10" s="29" t="s">
        <v>849</v>
      </c>
      <c r="T10" s="29" t="s">
        <v>850</v>
      </c>
      <c r="U10" s="29" t="s">
        <v>851</v>
      </c>
    </row>
    <row r="11" spans="1:21" ht="15.75" x14ac:dyDescent="0.25">
      <c r="A11" s="29"/>
      <c r="B11" s="30" t="s">
        <v>133</v>
      </c>
      <c r="C11" s="28"/>
      <c r="D11" s="28"/>
      <c r="E11" s="28"/>
      <c r="F11" s="28"/>
      <c r="G11" s="28"/>
      <c r="H11" s="28"/>
      <c r="I11" s="28"/>
      <c r="J11" s="28"/>
      <c r="K11" s="28"/>
      <c r="L11" s="28"/>
      <c r="M11" s="28"/>
      <c r="N11" s="28"/>
      <c r="O11" s="28"/>
      <c r="P11" s="28"/>
      <c r="Q11" s="28"/>
      <c r="R11" s="28"/>
      <c r="S11" s="28"/>
      <c r="T11" s="28"/>
      <c r="U11" s="28"/>
    </row>
    <row r="12" spans="1:21" ht="15.75" x14ac:dyDescent="0.25">
      <c r="A12" s="29" t="s">
        <v>83</v>
      </c>
      <c r="B12" s="30" t="s">
        <v>702</v>
      </c>
      <c r="C12" s="30"/>
      <c r="D12" s="30"/>
      <c r="E12" s="28"/>
      <c r="F12" s="28"/>
      <c r="G12" s="28"/>
      <c r="H12" s="28"/>
      <c r="I12" s="28"/>
      <c r="J12" s="28"/>
      <c r="K12" s="28"/>
      <c r="L12" s="28"/>
      <c r="M12" s="28"/>
      <c r="N12" s="28"/>
      <c r="O12" s="28"/>
      <c r="P12" s="28"/>
      <c r="Q12" s="28"/>
      <c r="R12" s="28"/>
      <c r="S12" s="28"/>
      <c r="T12" s="28"/>
      <c r="U12" s="28"/>
    </row>
    <row r="13" spans="1:21" ht="15.75" x14ac:dyDescent="0.25">
      <c r="A13" s="28">
        <v>1</v>
      </c>
      <c r="B13" s="31" t="s">
        <v>166</v>
      </c>
      <c r="C13" s="28"/>
      <c r="D13" s="28"/>
      <c r="E13" s="28"/>
      <c r="F13" s="28"/>
      <c r="G13" s="28"/>
      <c r="H13" s="28"/>
      <c r="I13" s="28"/>
      <c r="J13" s="28"/>
      <c r="K13" s="28"/>
      <c r="L13" s="28"/>
      <c r="M13" s="28"/>
      <c r="N13" s="28"/>
      <c r="O13" s="28"/>
      <c r="P13" s="28"/>
      <c r="Q13" s="28"/>
      <c r="R13" s="28"/>
      <c r="S13" s="28"/>
      <c r="T13" s="28"/>
      <c r="U13" s="28"/>
    </row>
    <row r="14" spans="1:21" ht="15.75" x14ac:dyDescent="0.25">
      <c r="A14" s="28">
        <v>2</v>
      </c>
      <c r="B14" s="31" t="s">
        <v>167</v>
      </c>
      <c r="C14" s="28"/>
      <c r="D14" s="28"/>
      <c r="E14" s="28"/>
      <c r="F14" s="28"/>
      <c r="G14" s="28"/>
      <c r="H14" s="28"/>
      <c r="I14" s="28"/>
      <c r="J14" s="28"/>
      <c r="K14" s="28"/>
      <c r="L14" s="28"/>
      <c r="M14" s="28"/>
      <c r="N14" s="28"/>
      <c r="O14" s="28"/>
      <c r="P14" s="28"/>
      <c r="Q14" s="28"/>
      <c r="R14" s="28"/>
      <c r="S14" s="28"/>
      <c r="T14" s="28"/>
      <c r="U14" s="28"/>
    </row>
    <row r="15" spans="1:21" ht="15.75" x14ac:dyDescent="0.25">
      <c r="A15" s="28">
        <v>3</v>
      </c>
      <c r="B15" s="31" t="s">
        <v>51</v>
      </c>
      <c r="C15" s="28"/>
      <c r="D15" s="28"/>
      <c r="E15" s="28"/>
      <c r="F15" s="28"/>
      <c r="G15" s="28"/>
      <c r="H15" s="28"/>
      <c r="I15" s="28"/>
      <c r="J15" s="28"/>
      <c r="K15" s="28"/>
      <c r="L15" s="28"/>
      <c r="M15" s="28"/>
      <c r="N15" s="28"/>
      <c r="O15" s="28"/>
      <c r="P15" s="28"/>
      <c r="Q15" s="28"/>
      <c r="R15" s="28"/>
      <c r="S15" s="28"/>
      <c r="T15" s="28"/>
      <c r="U15" s="28"/>
    </row>
    <row r="16" spans="1:21" ht="15.75" x14ac:dyDescent="0.25">
      <c r="A16" s="29" t="s">
        <v>70</v>
      </c>
      <c r="B16" s="30" t="s">
        <v>132</v>
      </c>
      <c r="C16" s="30"/>
      <c r="D16" s="30"/>
      <c r="E16" s="28"/>
      <c r="F16" s="28"/>
      <c r="G16" s="28"/>
      <c r="H16" s="28"/>
      <c r="I16" s="28"/>
      <c r="J16" s="28"/>
      <c r="K16" s="28"/>
      <c r="L16" s="28"/>
      <c r="M16" s="28"/>
      <c r="N16" s="28"/>
      <c r="O16" s="28"/>
      <c r="P16" s="28"/>
      <c r="Q16" s="28"/>
      <c r="R16" s="28"/>
      <c r="S16" s="28"/>
      <c r="T16" s="28"/>
      <c r="U16" s="28"/>
    </row>
    <row r="17" spans="1:21" ht="15.75" x14ac:dyDescent="0.25">
      <c r="A17" s="28">
        <v>1</v>
      </c>
      <c r="B17" s="31" t="s">
        <v>169</v>
      </c>
      <c r="C17" s="28"/>
      <c r="D17" s="28"/>
      <c r="E17" s="28"/>
      <c r="F17" s="28"/>
      <c r="G17" s="28"/>
      <c r="H17" s="28"/>
      <c r="I17" s="28"/>
      <c r="J17" s="28"/>
      <c r="K17" s="28"/>
      <c r="L17" s="28"/>
      <c r="M17" s="28"/>
      <c r="N17" s="28"/>
      <c r="O17" s="28"/>
      <c r="P17" s="28"/>
      <c r="Q17" s="28"/>
      <c r="R17" s="28"/>
      <c r="S17" s="28"/>
      <c r="T17" s="28"/>
      <c r="U17" s="28"/>
    </row>
    <row r="18" spans="1:21" ht="15.75" x14ac:dyDescent="0.25">
      <c r="A18" s="28">
        <v>2</v>
      </c>
      <c r="B18" s="31" t="s">
        <v>170</v>
      </c>
      <c r="C18" s="28"/>
      <c r="D18" s="28"/>
      <c r="E18" s="28"/>
      <c r="F18" s="28"/>
      <c r="G18" s="28"/>
      <c r="H18" s="28"/>
      <c r="I18" s="28"/>
      <c r="J18" s="28"/>
      <c r="K18" s="28"/>
      <c r="L18" s="28"/>
      <c r="M18" s="28"/>
      <c r="N18" s="28"/>
      <c r="O18" s="28"/>
      <c r="P18" s="28"/>
      <c r="Q18" s="28"/>
      <c r="R18" s="28"/>
      <c r="S18" s="28"/>
      <c r="T18" s="28"/>
      <c r="U18" s="28"/>
    </row>
    <row r="19" spans="1:21" ht="15.75" x14ac:dyDescent="0.25">
      <c r="A19" s="28">
        <v>3</v>
      </c>
      <c r="B19" s="31" t="s">
        <v>606</v>
      </c>
      <c r="C19" s="28"/>
      <c r="D19" s="28"/>
      <c r="E19" s="28"/>
      <c r="F19" s="28"/>
      <c r="G19" s="28"/>
      <c r="H19" s="28"/>
      <c r="I19" s="28"/>
      <c r="J19" s="28"/>
      <c r="K19" s="28"/>
      <c r="L19" s="28"/>
      <c r="M19" s="28"/>
      <c r="N19" s="28"/>
      <c r="O19" s="28"/>
      <c r="P19" s="28"/>
      <c r="Q19" s="28"/>
      <c r="R19" s="28"/>
      <c r="S19" s="28"/>
      <c r="T19" s="28"/>
      <c r="U19" s="28"/>
    </row>
    <row r="20" spans="1:21" ht="15.75" x14ac:dyDescent="0.25">
      <c r="A20" s="28">
        <v>4</v>
      </c>
      <c r="B20" s="31" t="s">
        <v>172</v>
      </c>
      <c r="C20" s="28"/>
      <c r="D20" s="28"/>
      <c r="E20" s="28"/>
      <c r="F20" s="28"/>
      <c r="G20" s="28"/>
      <c r="H20" s="28"/>
      <c r="I20" s="28"/>
      <c r="J20" s="28"/>
      <c r="K20" s="28"/>
      <c r="L20" s="28"/>
      <c r="M20" s="28"/>
      <c r="N20" s="28"/>
      <c r="O20" s="28"/>
      <c r="P20" s="28"/>
      <c r="Q20" s="28"/>
      <c r="R20" s="28"/>
      <c r="S20" s="28"/>
      <c r="T20" s="28"/>
      <c r="U20" s="28"/>
    </row>
    <row r="21" spans="1:21" ht="15.75" x14ac:dyDescent="0.25">
      <c r="A21" s="28">
        <v>5</v>
      </c>
      <c r="B21" s="31" t="s">
        <v>703</v>
      </c>
      <c r="C21" s="28"/>
      <c r="D21" s="28"/>
      <c r="E21" s="28"/>
      <c r="F21" s="28"/>
      <c r="G21" s="28"/>
      <c r="H21" s="28"/>
      <c r="I21" s="28"/>
      <c r="J21" s="28"/>
      <c r="K21" s="28"/>
      <c r="L21" s="28"/>
      <c r="M21" s="28"/>
      <c r="N21" s="28"/>
      <c r="O21" s="28"/>
      <c r="P21" s="28"/>
      <c r="Q21" s="28"/>
      <c r="R21" s="28"/>
      <c r="S21" s="28"/>
      <c r="T21" s="28"/>
      <c r="U21" s="28"/>
    </row>
    <row r="22" spans="1:21" ht="15.75" x14ac:dyDescent="0.25">
      <c r="A22" s="28">
        <v>6</v>
      </c>
      <c r="B22" s="31" t="s">
        <v>174</v>
      </c>
      <c r="C22" s="28"/>
      <c r="D22" s="28"/>
      <c r="E22" s="28"/>
      <c r="F22" s="28"/>
      <c r="G22" s="28"/>
      <c r="H22" s="28"/>
      <c r="I22" s="28"/>
      <c r="J22" s="28"/>
      <c r="K22" s="28"/>
      <c r="L22" s="28"/>
      <c r="M22" s="28"/>
      <c r="N22" s="28"/>
      <c r="O22" s="28"/>
      <c r="P22" s="28"/>
      <c r="Q22" s="28"/>
      <c r="R22" s="28"/>
      <c r="S22" s="28"/>
      <c r="T22" s="28"/>
      <c r="U22" s="28"/>
    </row>
    <row r="23" spans="1:21" ht="15.75" x14ac:dyDescent="0.25">
      <c r="A23" s="28">
        <v>7</v>
      </c>
      <c r="B23" s="31" t="s">
        <v>175</v>
      </c>
      <c r="C23" s="28"/>
      <c r="D23" s="28"/>
      <c r="E23" s="28"/>
      <c r="F23" s="28"/>
      <c r="G23" s="28"/>
      <c r="H23" s="28"/>
      <c r="I23" s="28"/>
      <c r="J23" s="28"/>
      <c r="K23" s="28"/>
      <c r="L23" s="28"/>
      <c r="M23" s="28"/>
      <c r="N23" s="28"/>
      <c r="O23" s="28"/>
      <c r="P23" s="28"/>
      <c r="Q23" s="28"/>
      <c r="R23" s="28"/>
      <c r="S23" s="28"/>
      <c r="T23" s="28"/>
      <c r="U23" s="28"/>
    </row>
    <row r="24" spans="1:21" ht="15.75" x14ac:dyDescent="0.25">
      <c r="A24" s="28">
        <v>8</v>
      </c>
      <c r="B24" s="31" t="s">
        <v>608</v>
      </c>
      <c r="C24" s="28"/>
      <c r="D24" s="28"/>
      <c r="E24" s="28"/>
      <c r="F24" s="28"/>
      <c r="G24" s="28"/>
      <c r="H24" s="28"/>
      <c r="I24" s="28"/>
      <c r="J24" s="28"/>
      <c r="K24" s="28"/>
      <c r="L24" s="28"/>
      <c r="M24" s="28"/>
      <c r="N24" s="28"/>
      <c r="O24" s="28"/>
      <c r="P24" s="28"/>
      <c r="Q24" s="28"/>
      <c r="R24" s="28"/>
      <c r="S24" s="28"/>
      <c r="T24" s="28"/>
      <c r="U24" s="28"/>
    </row>
    <row r="25" spans="1:21" ht="15.75" x14ac:dyDescent="0.25">
      <c r="A25" s="28">
        <v>9</v>
      </c>
      <c r="B25" s="31" t="s">
        <v>201</v>
      </c>
      <c r="C25" s="28"/>
      <c r="D25" s="28"/>
      <c r="E25" s="28"/>
      <c r="F25" s="28"/>
      <c r="G25" s="28"/>
      <c r="H25" s="28"/>
      <c r="I25" s="28"/>
      <c r="J25" s="28"/>
      <c r="K25" s="28"/>
      <c r="L25" s="28"/>
      <c r="M25" s="28"/>
      <c r="N25" s="28"/>
      <c r="O25" s="28"/>
      <c r="P25" s="28"/>
      <c r="Q25" s="28"/>
      <c r="R25" s="28"/>
      <c r="S25" s="28"/>
      <c r="T25" s="28"/>
      <c r="U25" s="28"/>
    </row>
    <row r="26" spans="1:21" ht="44.25" customHeight="1" x14ac:dyDescent="0.25">
      <c r="A26" s="227" t="s">
        <v>704</v>
      </c>
      <c r="B26" s="227"/>
      <c r="C26" s="227"/>
      <c r="D26" s="227"/>
      <c r="E26" s="227"/>
      <c r="F26" s="227"/>
      <c r="G26" s="227"/>
      <c r="H26" s="227"/>
      <c r="I26" s="227"/>
      <c r="J26" s="227"/>
      <c r="K26" s="227"/>
      <c r="L26" s="227"/>
      <c r="M26" s="227"/>
      <c r="N26" s="227"/>
      <c r="O26" s="227"/>
      <c r="P26" s="227"/>
      <c r="Q26" s="227"/>
      <c r="R26" s="227"/>
      <c r="S26" s="227"/>
      <c r="T26" s="227"/>
      <c r="U26" s="227"/>
    </row>
    <row r="27" spans="1:21" ht="15.75" x14ac:dyDescent="0.25">
      <c r="A27" s="49"/>
    </row>
  </sheetData>
  <mergeCells count="31">
    <mergeCell ref="A5:A9"/>
    <mergeCell ref="B5:B9"/>
    <mergeCell ref="C5:F5"/>
    <mergeCell ref="G5:Q5"/>
    <mergeCell ref="R5:U5"/>
    <mergeCell ref="C6:C9"/>
    <mergeCell ref="D6:E6"/>
    <mergeCell ref="F6:F9"/>
    <mergeCell ref="G6:G9"/>
    <mergeCell ref="H6:I6"/>
    <mergeCell ref="D7:D9"/>
    <mergeCell ref="E7:E9"/>
    <mergeCell ref="H7:H9"/>
    <mergeCell ref="I7:I9"/>
    <mergeCell ref="J7:J9"/>
    <mergeCell ref="A2:U2"/>
    <mergeCell ref="A3:U3"/>
    <mergeCell ref="A26:U26"/>
    <mergeCell ref="K7:M7"/>
    <mergeCell ref="N7:P7"/>
    <mergeCell ref="S7:S9"/>
    <mergeCell ref="T7:T9"/>
    <mergeCell ref="K8:K9"/>
    <mergeCell ref="L8:M8"/>
    <mergeCell ref="N8:N9"/>
    <mergeCell ref="O8:P8"/>
    <mergeCell ref="J6:P6"/>
    <mergeCell ref="Q6:Q9"/>
    <mergeCell ref="R6:R9"/>
    <mergeCell ref="S6:T6"/>
    <mergeCell ref="U6:U9"/>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rgb="FF00B0F0"/>
  </sheetPr>
  <dimension ref="A1:AD27"/>
  <sheetViews>
    <sheetView workbookViewId="0">
      <selection activeCell="M17" sqref="M17"/>
    </sheetView>
  </sheetViews>
  <sheetFormatPr defaultRowHeight="15" x14ac:dyDescent="0.25"/>
  <cols>
    <col min="1" max="1" width="6.85546875" customWidth="1"/>
    <col min="2" max="2" width="33.85546875" customWidth="1"/>
  </cols>
  <sheetData>
    <row r="1" spans="1:30" ht="15.75" x14ac:dyDescent="0.25">
      <c r="AD1" s="25" t="s">
        <v>852</v>
      </c>
    </row>
    <row r="2" spans="1:30" ht="15.75" x14ac:dyDescent="0.25">
      <c r="A2" s="222" t="s">
        <v>853</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row>
    <row r="3" spans="1:30" ht="15.75" x14ac:dyDescent="0.25">
      <c r="A3" s="222" t="s">
        <v>126</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row>
    <row r="4" spans="1:30" ht="15.75" x14ac:dyDescent="0.25">
      <c r="AD4" s="26" t="s">
        <v>56</v>
      </c>
    </row>
    <row r="5" spans="1:30" ht="15.75" x14ac:dyDescent="0.25">
      <c r="A5" s="223" t="s">
        <v>3</v>
      </c>
      <c r="B5" s="223" t="s">
        <v>180</v>
      </c>
      <c r="C5" s="223" t="s">
        <v>181</v>
      </c>
      <c r="D5" s="223" t="s">
        <v>182</v>
      </c>
      <c r="E5" s="223" t="s">
        <v>183</v>
      </c>
      <c r="F5" s="223" t="s">
        <v>184</v>
      </c>
      <c r="G5" s="223"/>
      <c r="H5" s="223"/>
      <c r="I5" s="223"/>
      <c r="J5" s="223"/>
      <c r="K5" s="223" t="s">
        <v>739</v>
      </c>
      <c r="L5" s="223"/>
      <c r="M5" s="223"/>
      <c r="N5" s="223"/>
      <c r="O5" s="223" t="s">
        <v>740</v>
      </c>
      <c r="P5" s="223"/>
      <c r="Q5" s="223"/>
      <c r="R5" s="223"/>
      <c r="S5" s="223" t="s">
        <v>854</v>
      </c>
      <c r="T5" s="223"/>
      <c r="U5" s="223"/>
      <c r="V5" s="223"/>
      <c r="W5" s="223" t="s">
        <v>855</v>
      </c>
      <c r="X5" s="223"/>
      <c r="Y5" s="223"/>
      <c r="Z5" s="223"/>
      <c r="AA5" s="223" t="s">
        <v>374</v>
      </c>
      <c r="AB5" s="223"/>
      <c r="AC5" s="223"/>
      <c r="AD5" s="223"/>
    </row>
    <row r="6" spans="1:30" ht="14.25" customHeight="1" x14ac:dyDescent="0.25">
      <c r="A6" s="223"/>
      <c r="B6" s="223"/>
      <c r="C6" s="223"/>
      <c r="D6" s="223"/>
      <c r="E6" s="223"/>
      <c r="F6" s="223" t="s">
        <v>187</v>
      </c>
      <c r="G6" s="223" t="s">
        <v>741</v>
      </c>
      <c r="H6" s="223"/>
      <c r="I6" s="223"/>
      <c r="J6" s="223"/>
      <c r="K6" s="223"/>
      <c r="L6" s="223"/>
      <c r="M6" s="223"/>
      <c r="N6" s="223"/>
      <c r="O6" s="223"/>
      <c r="P6" s="223"/>
      <c r="Q6" s="223"/>
      <c r="R6" s="223"/>
      <c r="S6" s="223"/>
      <c r="T6" s="223"/>
      <c r="U6" s="223"/>
      <c r="V6" s="223"/>
      <c r="W6" s="223"/>
      <c r="X6" s="223"/>
      <c r="Y6" s="223"/>
      <c r="Z6" s="223"/>
      <c r="AA6" s="223"/>
      <c r="AB6" s="223"/>
      <c r="AC6" s="223"/>
      <c r="AD6" s="223"/>
    </row>
    <row r="7" spans="1:30" ht="21.75" customHeight="1" x14ac:dyDescent="0.25">
      <c r="A7" s="223"/>
      <c r="B7" s="223"/>
      <c r="C7" s="223"/>
      <c r="D7" s="223"/>
      <c r="E7" s="223"/>
      <c r="F7" s="223"/>
      <c r="G7" s="223" t="s">
        <v>189</v>
      </c>
      <c r="H7" s="223" t="s">
        <v>742</v>
      </c>
      <c r="I7" s="223"/>
      <c r="J7" s="223"/>
      <c r="K7" s="223" t="s">
        <v>130</v>
      </c>
      <c r="L7" s="223" t="s">
        <v>742</v>
      </c>
      <c r="M7" s="223"/>
      <c r="N7" s="223"/>
      <c r="O7" s="223" t="s">
        <v>130</v>
      </c>
      <c r="P7" s="223" t="s">
        <v>742</v>
      </c>
      <c r="Q7" s="223"/>
      <c r="R7" s="223"/>
      <c r="S7" s="223" t="s">
        <v>130</v>
      </c>
      <c r="T7" s="223" t="s">
        <v>742</v>
      </c>
      <c r="U7" s="223"/>
      <c r="V7" s="223"/>
      <c r="W7" s="223" t="s">
        <v>130</v>
      </c>
      <c r="X7" s="223" t="s">
        <v>742</v>
      </c>
      <c r="Y7" s="223"/>
      <c r="Z7" s="223"/>
      <c r="AA7" s="223" t="s">
        <v>130</v>
      </c>
      <c r="AB7" s="223" t="s">
        <v>742</v>
      </c>
      <c r="AC7" s="223"/>
      <c r="AD7" s="223"/>
    </row>
    <row r="8" spans="1:30" ht="95.25" customHeight="1" x14ac:dyDescent="0.25">
      <c r="A8" s="223"/>
      <c r="B8" s="223"/>
      <c r="C8" s="223"/>
      <c r="D8" s="223"/>
      <c r="E8" s="223"/>
      <c r="F8" s="223"/>
      <c r="G8" s="223"/>
      <c r="H8" s="29" t="s">
        <v>743</v>
      </c>
      <c r="I8" s="29" t="s">
        <v>217</v>
      </c>
      <c r="J8" s="29" t="s">
        <v>651</v>
      </c>
      <c r="K8" s="223"/>
      <c r="L8" s="29" t="s">
        <v>743</v>
      </c>
      <c r="M8" s="29" t="s">
        <v>217</v>
      </c>
      <c r="N8" s="29" t="s">
        <v>651</v>
      </c>
      <c r="O8" s="223"/>
      <c r="P8" s="29" t="s">
        <v>743</v>
      </c>
      <c r="Q8" s="29" t="s">
        <v>217</v>
      </c>
      <c r="R8" s="29" t="s">
        <v>651</v>
      </c>
      <c r="S8" s="223"/>
      <c r="T8" s="29" t="s">
        <v>743</v>
      </c>
      <c r="U8" s="29" t="s">
        <v>217</v>
      </c>
      <c r="V8" s="29" t="s">
        <v>651</v>
      </c>
      <c r="W8" s="223"/>
      <c r="X8" s="29" t="s">
        <v>743</v>
      </c>
      <c r="Y8" s="29" t="s">
        <v>217</v>
      </c>
      <c r="Z8" s="29" t="s">
        <v>651</v>
      </c>
      <c r="AA8" s="223"/>
      <c r="AB8" s="29" t="s">
        <v>743</v>
      </c>
      <c r="AC8" s="29" t="s">
        <v>217</v>
      </c>
      <c r="AD8" s="29" t="s">
        <v>651</v>
      </c>
    </row>
    <row r="9" spans="1:30" s="39" customFormat="1" ht="12.75" x14ac:dyDescent="0.2">
      <c r="A9" s="38" t="s">
        <v>15</v>
      </c>
      <c r="B9" s="38" t="s">
        <v>16</v>
      </c>
      <c r="C9" s="38">
        <v>1</v>
      </c>
      <c r="D9" s="38">
        <v>2</v>
      </c>
      <c r="E9" s="38">
        <v>3</v>
      </c>
      <c r="F9" s="38">
        <v>4</v>
      </c>
      <c r="G9" s="38">
        <v>5</v>
      </c>
      <c r="H9" s="38">
        <v>6</v>
      </c>
      <c r="I9" s="38">
        <v>7</v>
      </c>
      <c r="J9" s="38">
        <v>8</v>
      </c>
      <c r="K9" s="38">
        <v>9</v>
      </c>
      <c r="L9" s="38">
        <v>10</v>
      </c>
      <c r="M9" s="38">
        <v>11</v>
      </c>
      <c r="N9" s="38">
        <v>12</v>
      </c>
      <c r="O9" s="38">
        <v>13</v>
      </c>
      <c r="P9" s="38">
        <v>14</v>
      </c>
      <c r="Q9" s="38">
        <v>15</v>
      </c>
      <c r="R9" s="38">
        <v>16</v>
      </c>
      <c r="S9" s="38">
        <v>17</v>
      </c>
      <c r="T9" s="38">
        <v>18</v>
      </c>
      <c r="U9" s="38">
        <v>19</v>
      </c>
      <c r="V9" s="38">
        <v>20</v>
      </c>
      <c r="W9" s="38">
        <v>21</v>
      </c>
      <c r="X9" s="38">
        <v>22</v>
      </c>
      <c r="Y9" s="38">
        <v>23</v>
      </c>
      <c r="Z9" s="38">
        <v>24</v>
      </c>
      <c r="AA9" s="38" t="s">
        <v>856</v>
      </c>
      <c r="AB9" s="38" t="s">
        <v>857</v>
      </c>
      <c r="AC9" s="38" t="s">
        <v>858</v>
      </c>
      <c r="AD9" s="38" t="s">
        <v>859</v>
      </c>
    </row>
    <row r="10" spans="1:30" ht="15.75" x14ac:dyDescent="0.25">
      <c r="A10" s="30"/>
      <c r="B10" s="29" t="s">
        <v>130</v>
      </c>
      <c r="C10" s="29"/>
      <c r="D10" s="29"/>
      <c r="E10" s="29"/>
      <c r="F10" s="29"/>
      <c r="G10" s="29"/>
      <c r="H10" s="29"/>
      <c r="I10" s="29"/>
      <c r="J10" s="29"/>
      <c r="K10" s="29"/>
      <c r="L10" s="29"/>
      <c r="M10" s="29"/>
      <c r="N10" s="31"/>
      <c r="O10" s="31"/>
      <c r="P10" s="31"/>
      <c r="Q10" s="31"/>
      <c r="R10" s="31"/>
      <c r="S10" s="31"/>
      <c r="T10" s="31"/>
      <c r="U10" s="31"/>
      <c r="V10" s="31"/>
      <c r="W10" s="31"/>
      <c r="X10" s="31"/>
      <c r="Y10" s="31"/>
      <c r="Z10" s="31"/>
      <c r="AA10" s="31"/>
      <c r="AB10" s="31"/>
      <c r="AC10" s="31"/>
      <c r="AD10" s="31"/>
    </row>
    <row r="11" spans="1:30" ht="31.5" x14ac:dyDescent="0.25">
      <c r="A11" s="29" t="s">
        <v>15</v>
      </c>
      <c r="B11" s="30" t="s">
        <v>191</v>
      </c>
      <c r="C11" s="28"/>
      <c r="D11" s="28"/>
      <c r="E11" s="28"/>
      <c r="F11" s="28"/>
      <c r="G11" s="28"/>
      <c r="H11" s="28"/>
      <c r="I11" s="28"/>
      <c r="J11" s="28"/>
      <c r="K11" s="29"/>
      <c r="L11" s="29"/>
      <c r="M11" s="29"/>
      <c r="N11" s="31"/>
      <c r="O11" s="31"/>
      <c r="P11" s="31"/>
      <c r="Q11" s="31"/>
      <c r="R11" s="31"/>
      <c r="S11" s="31"/>
      <c r="T11" s="31"/>
      <c r="U11" s="31"/>
      <c r="V11" s="31"/>
      <c r="W11" s="31"/>
      <c r="X11" s="31"/>
      <c r="Y11" s="31"/>
      <c r="Z11" s="31"/>
      <c r="AA11" s="31"/>
      <c r="AB11" s="31"/>
      <c r="AC11" s="31"/>
      <c r="AD11" s="31"/>
    </row>
    <row r="12" spans="1:30" ht="31.5" x14ac:dyDescent="0.25">
      <c r="A12" s="29" t="s">
        <v>83</v>
      </c>
      <c r="B12" s="30" t="s">
        <v>192</v>
      </c>
      <c r="C12" s="28"/>
      <c r="D12" s="28"/>
      <c r="E12" s="28"/>
      <c r="F12" s="28"/>
      <c r="G12" s="28"/>
      <c r="H12" s="28"/>
      <c r="I12" s="28"/>
      <c r="J12" s="28"/>
      <c r="K12" s="28"/>
      <c r="L12" s="29"/>
      <c r="M12" s="29"/>
      <c r="N12" s="31"/>
      <c r="O12" s="31"/>
      <c r="P12" s="31"/>
      <c r="Q12" s="31"/>
      <c r="R12" s="31"/>
      <c r="S12" s="31"/>
      <c r="T12" s="31"/>
      <c r="U12" s="31"/>
      <c r="V12" s="31"/>
      <c r="W12" s="31"/>
      <c r="X12" s="31"/>
      <c r="Y12" s="31"/>
      <c r="Z12" s="31"/>
      <c r="AA12" s="31"/>
      <c r="AB12" s="31"/>
      <c r="AC12" s="31"/>
      <c r="AD12" s="31"/>
    </row>
    <row r="13" spans="1:30" ht="15.75" x14ac:dyDescent="0.25">
      <c r="A13" s="29">
        <v>1</v>
      </c>
      <c r="B13" s="30" t="s">
        <v>193</v>
      </c>
      <c r="C13" s="28"/>
      <c r="D13" s="28"/>
      <c r="E13" s="28"/>
      <c r="F13" s="28"/>
      <c r="G13" s="28"/>
      <c r="H13" s="28"/>
      <c r="I13" s="28"/>
      <c r="J13" s="28"/>
      <c r="K13" s="28"/>
      <c r="L13" s="28"/>
      <c r="M13" s="28"/>
      <c r="N13" s="31"/>
      <c r="O13" s="31"/>
      <c r="P13" s="31"/>
      <c r="Q13" s="31"/>
      <c r="R13" s="31"/>
      <c r="S13" s="31"/>
      <c r="T13" s="31"/>
      <c r="U13" s="31"/>
      <c r="V13" s="31"/>
      <c r="W13" s="31"/>
      <c r="X13" s="31"/>
      <c r="Y13" s="31"/>
      <c r="Z13" s="31"/>
      <c r="AA13" s="31"/>
      <c r="AB13" s="31"/>
      <c r="AC13" s="31"/>
      <c r="AD13" s="31"/>
    </row>
    <row r="14" spans="1:30" ht="15.75" x14ac:dyDescent="0.25">
      <c r="A14" s="28" t="s">
        <v>22</v>
      </c>
      <c r="B14" s="31" t="s">
        <v>194</v>
      </c>
      <c r="C14" s="28"/>
      <c r="D14" s="28"/>
      <c r="E14" s="28"/>
      <c r="F14" s="28"/>
      <c r="G14" s="28"/>
      <c r="H14" s="28"/>
      <c r="I14" s="28"/>
      <c r="J14" s="28"/>
      <c r="K14" s="28"/>
      <c r="L14" s="28"/>
      <c r="M14" s="28"/>
      <c r="N14" s="31"/>
      <c r="O14" s="31"/>
      <c r="P14" s="31"/>
      <c r="Q14" s="31"/>
      <c r="R14" s="31"/>
      <c r="S14" s="31"/>
      <c r="T14" s="31"/>
      <c r="U14" s="31"/>
      <c r="V14" s="31"/>
      <c r="W14" s="31"/>
      <c r="X14" s="31"/>
      <c r="Y14" s="31"/>
      <c r="Z14" s="31"/>
      <c r="AA14" s="31"/>
      <c r="AB14" s="31"/>
      <c r="AC14" s="31"/>
      <c r="AD14" s="31"/>
    </row>
    <row r="15" spans="1:30" ht="15.75" x14ac:dyDescent="0.25">
      <c r="A15" s="28" t="s">
        <v>22</v>
      </c>
      <c r="B15" s="31" t="s">
        <v>177</v>
      </c>
      <c r="C15" s="28"/>
      <c r="D15" s="28"/>
      <c r="E15" s="28"/>
      <c r="F15" s="28"/>
      <c r="G15" s="28"/>
      <c r="H15" s="28"/>
      <c r="I15" s="28"/>
      <c r="J15" s="28"/>
      <c r="K15" s="28"/>
      <c r="L15" s="28"/>
      <c r="M15" s="28"/>
      <c r="N15" s="31"/>
      <c r="O15" s="31"/>
      <c r="P15" s="31"/>
      <c r="Q15" s="31"/>
      <c r="R15" s="31"/>
      <c r="S15" s="31"/>
      <c r="T15" s="31"/>
      <c r="U15" s="31"/>
      <c r="V15" s="31"/>
      <c r="W15" s="31"/>
      <c r="X15" s="31"/>
      <c r="Y15" s="31"/>
      <c r="Z15" s="31"/>
      <c r="AA15" s="31"/>
      <c r="AB15" s="31"/>
      <c r="AC15" s="31"/>
      <c r="AD15" s="31"/>
    </row>
    <row r="16" spans="1:30" ht="15.75" x14ac:dyDescent="0.25">
      <c r="A16" s="29">
        <v>2</v>
      </c>
      <c r="B16" s="30" t="s">
        <v>195</v>
      </c>
      <c r="C16" s="28"/>
      <c r="D16" s="28"/>
      <c r="E16" s="28"/>
      <c r="F16" s="28"/>
      <c r="G16" s="28"/>
      <c r="H16" s="28"/>
      <c r="I16" s="28"/>
      <c r="J16" s="28"/>
      <c r="K16" s="28"/>
      <c r="L16" s="28"/>
      <c r="M16" s="28"/>
      <c r="N16" s="31"/>
      <c r="O16" s="31"/>
      <c r="P16" s="31"/>
      <c r="Q16" s="31"/>
      <c r="R16" s="31"/>
      <c r="S16" s="31"/>
      <c r="T16" s="31"/>
      <c r="U16" s="31"/>
      <c r="V16" s="31"/>
      <c r="W16" s="31"/>
      <c r="X16" s="31"/>
      <c r="Y16" s="31"/>
      <c r="Z16" s="31"/>
      <c r="AA16" s="31"/>
      <c r="AB16" s="31"/>
      <c r="AC16" s="31"/>
      <c r="AD16" s="31"/>
    </row>
    <row r="17" spans="1:30" ht="31.5" x14ac:dyDescent="0.25">
      <c r="A17" s="29" t="s">
        <v>144</v>
      </c>
      <c r="B17" s="30" t="s">
        <v>196</v>
      </c>
      <c r="C17" s="28"/>
      <c r="D17" s="28"/>
      <c r="E17" s="28"/>
      <c r="F17" s="28"/>
      <c r="G17" s="28"/>
      <c r="H17" s="28"/>
      <c r="I17" s="28"/>
      <c r="J17" s="28"/>
      <c r="K17" s="28"/>
      <c r="L17" s="28"/>
      <c r="M17" s="28"/>
      <c r="N17" s="31"/>
      <c r="O17" s="31"/>
      <c r="P17" s="31"/>
      <c r="Q17" s="31"/>
      <c r="R17" s="31"/>
      <c r="S17" s="31"/>
      <c r="T17" s="31"/>
      <c r="U17" s="31"/>
      <c r="V17" s="31"/>
      <c r="W17" s="31"/>
      <c r="X17" s="31"/>
      <c r="Y17" s="31"/>
      <c r="Z17" s="31"/>
      <c r="AA17" s="31"/>
      <c r="AB17" s="31"/>
      <c r="AC17" s="31"/>
      <c r="AD17" s="31"/>
    </row>
    <row r="18" spans="1:30" ht="15.75" x14ac:dyDescent="0.25">
      <c r="A18" s="28" t="s">
        <v>22</v>
      </c>
      <c r="B18" s="31" t="s">
        <v>197</v>
      </c>
      <c r="C18" s="28"/>
      <c r="D18" s="28"/>
      <c r="E18" s="28"/>
      <c r="F18" s="28"/>
      <c r="G18" s="28"/>
      <c r="H18" s="28"/>
      <c r="I18" s="28"/>
      <c r="J18" s="28"/>
      <c r="K18" s="28"/>
      <c r="L18" s="28"/>
      <c r="M18" s="28"/>
      <c r="N18" s="31"/>
      <c r="O18" s="31"/>
      <c r="P18" s="31"/>
      <c r="Q18" s="31"/>
      <c r="R18" s="31"/>
      <c r="S18" s="31"/>
      <c r="T18" s="31"/>
      <c r="U18" s="31"/>
      <c r="V18" s="31"/>
      <c r="W18" s="31"/>
      <c r="X18" s="31"/>
      <c r="Y18" s="31"/>
      <c r="Z18" s="31"/>
      <c r="AA18" s="31"/>
      <c r="AB18" s="31"/>
      <c r="AC18" s="31"/>
      <c r="AD18" s="31"/>
    </row>
    <row r="19" spans="1:30" ht="15.75" x14ac:dyDescent="0.25">
      <c r="A19" s="28" t="s">
        <v>22</v>
      </c>
      <c r="B19" s="31" t="s">
        <v>198</v>
      </c>
      <c r="C19" s="28"/>
      <c r="D19" s="28"/>
      <c r="E19" s="28"/>
      <c r="F19" s="28"/>
      <c r="G19" s="28"/>
      <c r="H19" s="28"/>
      <c r="I19" s="28"/>
      <c r="J19" s="28"/>
      <c r="K19" s="28"/>
      <c r="L19" s="28"/>
      <c r="M19" s="28"/>
      <c r="N19" s="31"/>
      <c r="O19" s="31"/>
      <c r="P19" s="31"/>
      <c r="Q19" s="31"/>
      <c r="R19" s="31"/>
      <c r="S19" s="31"/>
      <c r="T19" s="31"/>
      <c r="U19" s="31"/>
      <c r="V19" s="31"/>
      <c r="W19" s="31"/>
      <c r="X19" s="31"/>
      <c r="Y19" s="31"/>
      <c r="Z19" s="31"/>
      <c r="AA19" s="31"/>
      <c r="AB19" s="31"/>
      <c r="AC19" s="31"/>
      <c r="AD19" s="31"/>
    </row>
    <row r="20" spans="1:30" ht="31.5" x14ac:dyDescent="0.25">
      <c r="A20" s="29" t="s">
        <v>146</v>
      </c>
      <c r="B20" s="30" t="s">
        <v>199</v>
      </c>
      <c r="C20" s="28"/>
      <c r="D20" s="28"/>
      <c r="E20" s="28"/>
      <c r="F20" s="28"/>
      <c r="G20" s="28"/>
      <c r="H20" s="28"/>
      <c r="I20" s="28"/>
      <c r="J20" s="28"/>
      <c r="K20" s="28"/>
      <c r="L20" s="28"/>
      <c r="M20" s="28"/>
      <c r="N20" s="31"/>
      <c r="O20" s="31"/>
      <c r="P20" s="31"/>
      <c r="Q20" s="31"/>
      <c r="R20" s="31"/>
      <c r="S20" s="31"/>
      <c r="T20" s="31"/>
      <c r="U20" s="31"/>
      <c r="V20" s="31"/>
      <c r="W20" s="31"/>
      <c r="X20" s="31"/>
      <c r="Y20" s="31"/>
      <c r="Z20" s="31"/>
      <c r="AA20" s="31"/>
      <c r="AB20" s="31"/>
      <c r="AC20" s="31"/>
      <c r="AD20" s="31"/>
    </row>
    <row r="21" spans="1:30" ht="15.75" x14ac:dyDescent="0.25">
      <c r="A21" s="28" t="s">
        <v>22</v>
      </c>
      <c r="B21" s="31" t="s">
        <v>200</v>
      </c>
      <c r="C21" s="28"/>
      <c r="D21" s="28"/>
      <c r="E21" s="28"/>
      <c r="F21" s="28"/>
      <c r="G21" s="28"/>
      <c r="H21" s="28"/>
      <c r="I21" s="28"/>
      <c r="J21" s="28"/>
      <c r="K21" s="28"/>
      <c r="L21" s="28"/>
      <c r="M21" s="28"/>
      <c r="N21" s="31"/>
      <c r="O21" s="31"/>
      <c r="P21" s="31"/>
      <c r="Q21" s="31"/>
      <c r="R21" s="31"/>
      <c r="S21" s="31"/>
      <c r="T21" s="31"/>
      <c r="U21" s="31"/>
      <c r="V21" s="31"/>
      <c r="W21" s="31"/>
      <c r="X21" s="31"/>
      <c r="Y21" s="31"/>
      <c r="Z21" s="31"/>
      <c r="AA21" s="31"/>
      <c r="AB21" s="31"/>
      <c r="AC21" s="31"/>
      <c r="AD21" s="31"/>
    </row>
    <row r="22" spans="1:30" ht="15.75" x14ac:dyDescent="0.25">
      <c r="A22" s="28" t="s">
        <v>22</v>
      </c>
      <c r="B22" s="31" t="s">
        <v>201</v>
      </c>
      <c r="C22" s="28"/>
      <c r="D22" s="28"/>
      <c r="E22" s="28"/>
      <c r="F22" s="28"/>
      <c r="G22" s="28"/>
      <c r="H22" s="28"/>
      <c r="I22" s="28"/>
      <c r="J22" s="28"/>
      <c r="K22" s="28"/>
      <c r="L22" s="28"/>
      <c r="M22" s="28"/>
      <c r="N22" s="31"/>
      <c r="O22" s="31"/>
      <c r="P22" s="31"/>
      <c r="Q22" s="31"/>
      <c r="R22" s="31"/>
      <c r="S22" s="31"/>
      <c r="T22" s="31"/>
      <c r="U22" s="31"/>
      <c r="V22" s="31"/>
      <c r="W22" s="31"/>
      <c r="X22" s="31"/>
      <c r="Y22" s="31"/>
      <c r="Z22" s="31"/>
      <c r="AA22" s="31"/>
      <c r="AB22" s="31"/>
      <c r="AC22" s="31"/>
      <c r="AD22" s="31"/>
    </row>
    <row r="23" spans="1:30" ht="31.5" x14ac:dyDescent="0.25">
      <c r="A23" s="29" t="s">
        <v>70</v>
      </c>
      <c r="B23" s="30" t="s">
        <v>192</v>
      </c>
      <c r="C23" s="28"/>
      <c r="D23" s="28"/>
      <c r="E23" s="28"/>
      <c r="F23" s="28"/>
      <c r="G23" s="28"/>
      <c r="H23" s="28"/>
      <c r="I23" s="28"/>
      <c r="J23" s="28"/>
      <c r="K23" s="28"/>
      <c r="L23" s="28"/>
      <c r="M23" s="28"/>
      <c r="N23" s="31"/>
      <c r="O23" s="31"/>
      <c r="P23" s="31"/>
      <c r="Q23" s="31"/>
      <c r="R23" s="31"/>
      <c r="S23" s="31"/>
      <c r="T23" s="31"/>
      <c r="U23" s="31"/>
      <c r="V23" s="31"/>
      <c r="W23" s="31"/>
      <c r="X23" s="31"/>
      <c r="Y23" s="31"/>
      <c r="Z23" s="31"/>
      <c r="AA23" s="31"/>
      <c r="AB23" s="31"/>
      <c r="AC23" s="31"/>
      <c r="AD23" s="31"/>
    </row>
    <row r="24" spans="1:30" ht="15.75" x14ac:dyDescent="0.25">
      <c r="A24" s="28"/>
      <c r="B24" s="30" t="s">
        <v>202</v>
      </c>
      <c r="C24" s="28"/>
      <c r="D24" s="28"/>
      <c r="E24" s="28"/>
      <c r="F24" s="28"/>
      <c r="G24" s="28"/>
      <c r="H24" s="28"/>
      <c r="I24" s="28"/>
      <c r="J24" s="28"/>
      <c r="K24" s="28"/>
      <c r="L24" s="28"/>
      <c r="M24" s="28"/>
      <c r="N24" s="31"/>
      <c r="O24" s="31"/>
      <c r="P24" s="31"/>
      <c r="Q24" s="31"/>
      <c r="R24" s="31"/>
      <c r="S24" s="31"/>
      <c r="T24" s="31"/>
      <c r="U24" s="31"/>
      <c r="V24" s="31"/>
      <c r="W24" s="31"/>
      <c r="X24" s="31"/>
      <c r="Y24" s="31"/>
      <c r="Z24" s="31"/>
      <c r="AA24" s="31"/>
      <c r="AB24" s="31"/>
      <c r="AC24" s="31"/>
      <c r="AD24" s="31"/>
    </row>
    <row r="25" spans="1:30" ht="31.5" x14ac:dyDescent="0.25">
      <c r="A25" s="29" t="s">
        <v>16</v>
      </c>
      <c r="B25" s="30" t="s">
        <v>203</v>
      </c>
      <c r="C25" s="28"/>
      <c r="D25" s="28"/>
      <c r="E25" s="28"/>
      <c r="F25" s="28"/>
      <c r="G25" s="28"/>
      <c r="H25" s="28"/>
      <c r="I25" s="28"/>
      <c r="J25" s="28"/>
      <c r="K25" s="28"/>
      <c r="L25" s="28"/>
      <c r="M25" s="28"/>
      <c r="N25" s="31"/>
      <c r="O25" s="31"/>
      <c r="P25" s="31"/>
      <c r="Q25" s="31"/>
      <c r="R25" s="31"/>
      <c r="S25" s="31"/>
      <c r="T25" s="31"/>
      <c r="U25" s="31"/>
      <c r="V25" s="31"/>
      <c r="W25" s="31"/>
      <c r="X25" s="31"/>
      <c r="Y25" s="31"/>
      <c r="Z25" s="31"/>
      <c r="AA25" s="31"/>
      <c r="AB25" s="31"/>
      <c r="AC25" s="31"/>
      <c r="AD25" s="31"/>
    </row>
    <row r="26" spans="1:30" ht="15.75" x14ac:dyDescent="0.25">
      <c r="A26" s="28"/>
      <c r="B26" s="30" t="s">
        <v>204</v>
      </c>
      <c r="C26" s="28"/>
      <c r="D26" s="28"/>
      <c r="E26" s="28"/>
      <c r="F26" s="28"/>
      <c r="G26" s="28"/>
      <c r="H26" s="28"/>
      <c r="I26" s="28"/>
      <c r="J26" s="28"/>
      <c r="K26" s="28"/>
      <c r="L26" s="28"/>
      <c r="M26" s="28"/>
      <c r="N26" s="31"/>
      <c r="O26" s="31"/>
      <c r="P26" s="31"/>
      <c r="Q26" s="31"/>
      <c r="R26" s="31"/>
      <c r="S26" s="31"/>
      <c r="T26" s="31"/>
      <c r="U26" s="31"/>
      <c r="V26" s="31"/>
      <c r="W26" s="31"/>
      <c r="X26" s="31"/>
      <c r="Y26" s="31"/>
      <c r="Z26" s="31"/>
      <c r="AA26" s="31"/>
      <c r="AB26" s="31"/>
      <c r="AC26" s="31"/>
      <c r="AD26" s="31"/>
    </row>
    <row r="27" spans="1:30" ht="15.75" x14ac:dyDescent="0.25">
      <c r="A27" s="28" t="s">
        <v>22</v>
      </c>
      <c r="B27" s="31" t="s">
        <v>205</v>
      </c>
      <c r="C27" s="28"/>
      <c r="D27" s="28"/>
      <c r="E27" s="28"/>
      <c r="F27" s="28"/>
      <c r="G27" s="28"/>
      <c r="H27" s="28"/>
      <c r="I27" s="28"/>
      <c r="J27" s="28"/>
      <c r="K27" s="28"/>
      <c r="L27" s="28"/>
      <c r="M27" s="28"/>
      <c r="N27" s="31"/>
      <c r="O27" s="31"/>
      <c r="P27" s="31"/>
      <c r="Q27" s="31"/>
      <c r="R27" s="31"/>
      <c r="S27" s="31"/>
      <c r="T27" s="31"/>
      <c r="U27" s="31"/>
      <c r="V27" s="31"/>
      <c r="W27" s="31"/>
      <c r="X27" s="31"/>
      <c r="Y27" s="31"/>
      <c r="Z27" s="31"/>
      <c r="AA27" s="31"/>
      <c r="AB27" s="31"/>
      <c r="AC27" s="31"/>
      <c r="AD27" s="31"/>
    </row>
  </sheetData>
  <mergeCells count="27">
    <mergeCell ref="D5:D8"/>
    <mergeCell ref="E5:E8"/>
    <mergeCell ref="F6:F8"/>
    <mergeCell ref="G6:J6"/>
    <mergeCell ref="G7:G8"/>
    <mergeCell ref="H7:J7"/>
    <mergeCell ref="A2:AD2"/>
    <mergeCell ref="A3:AD3"/>
    <mergeCell ref="L7:N7"/>
    <mergeCell ref="O7:O8"/>
    <mergeCell ref="P7:R7"/>
    <mergeCell ref="S7:S8"/>
    <mergeCell ref="T7:V7"/>
    <mergeCell ref="W7:W8"/>
    <mergeCell ref="K5:N6"/>
    <mergeCell ref="O5:R6"/>
    <mergeCell ref="S5:V6"/>
    <mergeCell ref="W5:Z6"/>
    <mergeCell ref="F5:J5"/>
    <mergeCell ref="A5:A8"/>
    <mergeCell ref="B5:B8"/>
    <mergeCell ref="C5:C8"/>
    <mergeCell ref="AA5:AD6"/>
    <mergeCell ref="K7:K8"/>
    <mergeCell ref="X7:Z7"/>
    <mergeCell ref="AA7:AA8"/>
    <mergeCell ref="AB7:AD7"/>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00B0F0"/>
  </sheetPr>
  <dimension ref="A1:L23"/>
  <sheetViews>
    <sheetView workbookViewId="0">
      <selection activeCell="M17" sqref="M17"/>
    </sheetView>
  </sheetViews>
  <sheetFormatPr defaultRowHeight="15" x14ac:dyDescent="0.25"/>
  <cols>
    <col min="1" max="1" width="5.85546875" customWidth="1"/>
    <col min="2" max="2" width="17" customWidth="1"/>
    <col min="3" max="12" width="11.7109375" customWidth="1"/>
  </cols>
  <sheetData>
    <row r="1" spans="1:12" ht="15.75" x14ac:dyDescent="0.25">
      <c r="L1" s="25" t="s">
        <v>860</v>
      </c>
    </row>
    <row r="2" spans="1:12" ht="15.75" x14ac:dyDescent="0.25">
      <c r="A2" s="222" t="s">
        <v>861</v>
      </c>
      <c r="B2" s="222"/>
      <c r="C2" s="222"/>
      <c r="D2" s="222"/>
      <c r="E2" s="222"/>
      <c r="F2" s="222"/>
      <c r="G2" s="222"/>
      <c r="H2" s="222"/>
      <c r="I2" s="222"/>
      <c r="J2" s="222"/>
      <c r="K2" s="222"/>
      <c r="L2" s="222"/>
    </row>
    <row r="3" spans="1:12" ht="15.75" x14ac:dyDescent="0.25">
      <c r="A3" s="179" t="s">
        <v>126</v>
      </c>
      <c r="B3" s="179"/>
      <c r="C3" s="179"/>
      <c r="D3" s="179"/>
      <c r="E3" s="179"/>
      <c r="F3" s="179"/>
      <c r="G3" s="179"/>
      <c r="H3" s="179"/>
      <c r="I3" s="179"/>
      <c r="J3" s="179"/>
      <c r="K3" s="179"/>
      <c r="L3" s="179"/>
    </row>
    <row r="4" spans="1:12" ht="15.75" x14ac:dyDescent="0.25">
      <c r="L4" s="26" t="s">
        <v>56</v>
      </c>
    </row>
    <row r="5" spans="1:12" ht="15.75" x14ac:dyDescent="0.25">
      <c r="A5" s="223" t="s">
        <v>3</v>
      </c>
      <c r="B5" s="223" t="s">
        <v>862</v>
      </c>
      <c r="C5" s="223" t="s">
        <v>863</v>
      </c>
      <c r="D5" s="223" t="s">
        <v>615</v>
      </c>
      <c r="E5" s="223"/>
      <c r="F5" s="223"/>
      <c r="G5" s="223"/>
      <c r="H5" s="223" t="s">
        <v>864</v>
      </c>
      <c r="I5" s="223"/>
      <c r="J5" s="223"/>
      <c r="K5" s="223"/>
      <c r="L5" s="223" t="s">
        <v>865</v>
      </c>
    </row>
    <row r="6" spans="1:12" ht="35.25" customHeight="1" x14ac:dyDescent="0.25">
      <c r="A6" s="223"/>
      <c r="B6" s="223"/>
      <c r="C6" s="223"/>
      <c r="D6" s="223" t="s">
        <v>617</v>
      </c>
      <c r="E6" s="223"/>
      <c r="F6" s="223" t="s">
        <v>618</v>
      </c>
      <c r="G6" s="223" t="s">
        <v>619</v>
      </c>
      <c r="H6" s="223" t="s">
        <v>617</v>
      </c>
      <c r="I6" s="223"/>
      <c r="J6" s="223" t="s">
        <v>618</v>
      </c>
      <c r="K6" s="223" t="s">
        <v>619</v>
      </c>
      <c r="L6" s="223"/>
    </row>
    <row r="7" spans="1:12" ht="68.25" customHeight="1" x14ac:dyDescent="0.25">
      <c r="A7" s="223"/>
      <c r="B7" s="223"/>
      <c r="C7" s="223"/>
      <c r="D7" s="29" t="s">
        <v>130</v>
      </c>
      <c r="E7" s="29" t="s">
        <v>620</v>
      </c>
      <c r="F7" s="223"/>
      <c r="G7" s="223"/>
      <c r="H7" s="29" t="s">
        <v>130</v>
      </c>
      <c r="I7" s="29" t="s">
        <v>620</v>
      </c>
      <c r="J7" s="223"/>
      <c r="K7" s="223"/>
      <c r="L7" s="223"/>
    </row>
    <row r="8" spans="1:12" s="39" customFormat="1" ht="12.75" x14ac:dyDescent="0.2">
      <c r="A8" s="38" t="s">
        <v>15</v>
      </c>
      <c r="B8" s="38" t="s">
        <v>16</v>
      </c>
      <c r="C8" s="38">
        <v>1</v>
      </c>
      <c r="D8" s="38">
        <v>2</v>
      </c>
      <c r="E8" s="38">
        <v>3</v>
      </c>
      <c r="F8" s="38">
        <v>4</v>
      </c>
      <c r="G8" s="38" t="s">
        <v>735</v>
      </c>
      <c r="H8" s="38">
        <v>6</v>
      </c>
      <c r="I8" s="38">
        <v>7</v>
      </c>
      <c r="J8" s="38">
        <v>8</v>
      </c>
      <c r="K8" s="38" t="s">
        <v>622</v>
      </c>
      <c r="L8" s="38" t="s">
        <v>866</v>
      </c>
    </row>
    <row r="9" spans="1:12" ht="15.75" x14ac:dyDescent="0.25">
      <c r="A9" s="28">
        <v>1</v>
      </c>
      <c r="B9" s="31" t="s">
        <v>624</v>
      </c>
      <c r="C9" s="31"/>
      <c r="D9" s="31"/>
      <c r="E9" s="31"/>
      <c r="F9" s="31"/>
      <c r="G9" s="31"/>
      <c r="H9" s="31"/>
      <c r="I9" s="31"/>
      <c r="J9" s="31"/>
      <c r="K9" s="31"/>
      <c r="L9" s="31"/>
    </row>
    <row r="10" spans="1:12" ht="15.75" x14ac:dyDescent="0.25">
      <c r="A10" s="28">
        <v>2</v>
      </c>
      <c r="B10" s="31" t="s">
        <v>625</v>
      </c>
      <c r="C10" s="31"/>
      <c r="D10" s="31"/>
      <c r="E10" s="31"/>
      <c r="F10" s="31"/>
      <c r="G10" s="31"/>
      <c r="H10" s="31"/>
      <c r="I10" s="31"/>
      <c r="J10" s="31"/>
      <c r="K10" s="31"/>
      <c r="L10" s="31"/>
    </row>
    <row r="11" spans="1:12" ht="15.75" x14ac:dyDescent="0.25">
      <c r="A11" s="28">
        <v>3</v>
      </c>
      <c r="B11" s="31" t="s">
        <v>626</v>
      </c>
      <c r="C11" s="31"/>
      <c r="D11" s="31"/>
      <c r="E11" s="31"/>
      <c r="F11" s="31"/>
      <c r="G11" s="31"/>
      <c r="H11" s="31"/>
      <c r="I11" s="31"/>
      <c r="J11" s="31"/>
      <c r="K11" s="31"/>
      <c r="L11" s="31"/>
    </row>
    <row r="12" spans="1:12" ht="15.75" x14ac:dyDescent="0.25">
      <c r="A12" s="28">
        <v>4</v>
      </c>
      <c r="B12" s="31" t="s">
        <v>532</v>
      </c>
      <c r="C12" s="31"/>
      <c r="D12" s="31"/>
      <c r="E12" s="31"/>
      <c r="F12" s="31"/>
      <c r="G12" s="31"/>
      <c r="H12" s="31"/>
      <c r="I12" s="31"/>
      <c r="J12" s="31"/>
      <c r="K12" s="31"/>
      <c r="L12" s="31"/>
    </row>
    <row r="13" spans="1:12" ht="15.75" x14ac:dyDescent="0.25">
      <c r="A13" s="28">
        <v>5</v>
      </c>
      <c r="B13" s="37"/>
      <c r="C13" s="31"/>
      <c r="D13" s="31"/>
      <c r="E13" s="31"/>
      <c r="F13" s="31"/>
      <c r="G13" s="31"/>
      <c r="H13" s="31"/>
      <c r="I13" s="31"/>
      <c r="J13" s="31"/>
      <c r="K13" s="31"/>
      <c r="L13" s="31"/>
    </row>
    <row r="14" spans="1:12" ht="15.75" x14ac:dyDescent="0.25">
      <c r="A14" s="28">
        <v>6</v>
      </c>
      <c r="B14" s="37"/>
      <c r="C14" s="31"/>
      <c r="D14" s="31"/>
      <c r="E14" s="31"/>
      <c r="F14" s="31"/>
      <c r="G14" s="31"/>
      <c r="H14" s="31"/>
      <c r="I14" s="31"/>
      <c r="J14" s="31"/>
      <c r="K14" s="31"/>
      <c r="L14" s="31"/>
    </row>
    <row r="15" spans="1:12" ht="15.75" x14ac:dyDescent="0.25">
      <c r="A15" s="28">
        <v>7</v>
      </c>
      <c r="B15" s="37"/>
      <c r="C15" s="31"/>
      <c r="D15" s="31"/>
      <c r="E15" s="31"/>
      <c r="F15" s="31"/>
      <c r="G15" s="31"/>
      <c r="H15" s="31"/>
      <c r="I15" s="31"/>
      <c r="J15" s="31"/>
      <c r="K15" s="31"/>
      <c r="L15" s="31"/>
    </row>
    <row r="16" spans="1:12" ht="15.75" x14ac:dyDescent="0.25">
      <c r="A16" s="28">
        <v>8</v>
      </c>
      <c r="B16" s="37"/>
      <c r="C16" s="31"/>
      <c r="D16" s="31"/>
      <c r="E16" s="31"/>
      <c r="F16" s="31"/>
      <c r="G16" s="31"/>
      <c r="H16" s="31"/>
      <c r="I16" s="31"/>
      <c r="J16" s="31"/>
      <c r="K16" s="31"/>
      <c r="L16" s="31"/>
    </row>
    <row r="17" spans="1:12" ht="15.75" x14ac:dyDescent="0.25">
      <c r="A17" s="28">
        <v>9</v>
      </c>
      <c r="B17" s="37"/>
      <c r="C17" s="31"/>
      <c r="D17" s="31"/>
      <c r="E17" s="31"/>
      <c r="F17" s="31"/>
      <c r="G17" s="31"/>
      <c r="H17" s="31"/>
      <c r="I17" s="31"/>
      <c r="J17" s="31"/>
      <c r="K17" s="31"/>
      <c r="L17" s="31"/>
    </row>
    <row r="18" spans="1:12" ht="15.75" x14ac:dyDescent="0.25">
      <c r="A18" s="28">
        <v>10</v>
      </c>
      <c r="B18" s="37"/>
      <c r="C18" s="31"/>
      <c r="D18" s="31"/>
      <c r="E18" s="31"/>
      <c r="F18" s="31"/>
      <c r="G18" s="31"/>
      <c r="H18" s="31"/>
      <c r="I18" s="31"/>
      <c r="J18" s="31"/>
      <c r="K18" s="31"/>
      <c r="L18" s="31"/>
    </row>
    <row r="19" spans="1:12" ht="15.75" x14ac:dyDescent="0.25">
      <c r="A19" s="28">
        <v>11</v>
      </c>
      <c r="B19" s="37"/>
      <c r="C19" s="31"/>
      <c r="D19" s="31"/>
      <c r="E19" s="31"/>
      <c r="F19" s="31"/>
      <c r="G19" s="31"/>
      <c r="H19" s="31"/>
      <c r="I19" s="31"/>
      <c r="J19" s="31"/>
      <c r="K19" s="31"/>
      <c r="L19" s="31"/>
    </row>
    <row r="20" spans="1:12" ht="15.75" x14ac:dyDescent="0.25">
      <c r="A20" s="28">
        <v>12</v>
      </c>
      <c r="B20" s="37"/>
      <c r="C20" s="31"/>
      <c r="D20" s="31"/>
      <c r="E20" s="31"/>
      <c r="F20" s="31"/>
      <c r="G20" s="31"/>
      <c r="H20" s="31"/>
      <c r="I20" s="31"/>
      <c r="J20" s="31"/>
      <c r="K20" s="31"/>
      <c r="L20" s="31"/>
    </row>
    <row r="21" spans="1:12" ht="15.75" x14ac:dyDescent="0.25">
      <c r="A21" s="28">
        <v>13</v>
      </c>
      <c r="B21" s="37"/>
      <c r="C21" s="31"/>
      <c r="D21" s="31"/>
      <c r="E21" s="31"/>
      <c r="F21" s="31"/>
      <c r="G21" s="31"/>
      <c r="H21" s="31"/>
      <c r="I21" s="31"/>
      <c r="J21" s="31"/>
      <c r="K21" s="31"/>
      <c r="L21" s="31"/>
    </row>
    <row r="22" spans="1:12" ht="15.75" x14ac:dyDescent="0.25">
      <c r="A22" s="28">
        <v>14</v>
      </c>
      <c r="B22" s="37"/>
      <c r="C22" s="31"/>
      <c r="D22" s="31"/>
      <c r="E22" s="31"/>
      <c r="F22" s="31"/>
      <c r="G22" s="31"/>
      <c r="H22" s="31"/>
      <c r="I22" s="31"/>
      <c r="J22" s="31"/>
      <c r="K22" s="31"/>
      <c r="L22" s="31"/>
    </row>
    <row r="23" spans="1:12" ht="15.75" x14ac:dyDescent="0.25">
      <c r="A23" s="28">
        <v>15</v>
      </c>
      <c r="B23" s="37"/>
      <c r="C23" s="31"/>
      <c r="D23" s="31"/>
      <c r="E23" s="31"/>
      <c r="F23" s="31"/>
      <c r="G23" s="31"/>
      <c r="H23" s="31"/>
      <c r="I23" s="31"/>
      <c r="J23" s="31"/>
      <c r="K23" s="31"/>
      <c r="L23" s="31"/>
    </row>
  </sheetData>
  <mergeCells count="14">
    <mergeCell ref="A2:L2"/>
    <mergeCell ref="A3:L3"/>
    <mergeCell ref="J6:J7"/>
    <mergeCell ref="K6:K7"/>
    <mergeCell ref="A5:A7"/>
    <mergeCell ref="B5:B7"/>
    <mergeCell ref="C5:C7"/>
    <mergeCell ref="D5:G5"/>
    <mergeCell ref="H5:K5"/>
    <mergeCell ref="L5:L7"/>
    <mergeCell ref="D6:E6"/>
    <mergeCell ref="F6:F7"/>
    <mergeCell ref="G6:G7"/>
    <mergeCell ref="H6:I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39997558519241921"/>
  </sheetPr>
  <dimension ref="A1:M27"/>
  <sheetViews>
    <sheetView workbookViewId="0">
      <selection activeCell="E33" sqref="E33"/>
    </sheetView>
  </sheetViews>
  <sheetFormatPr defaultColWidth="9.140625" defaultRowHeight="15" x14ac:dyDescent="0.25"/>
  <cols>
    <col min="1" max="1" width="6" style="1" customWidth="1"/>
    <col min="2" max="2" width="37.140625" style="1" customWidth="1"/>
    <col min="3" max="16384" width="9.140625" style="1"/>
  </cols>
  <sheetData>
    <row r="1" spans="1:13" x14ac:dyDescent="0.25">
      <c r="A1" s="187" t="s">
        <v>178</v>
      </c>
      <c r="B1" s="187"/>
      <c r="C1" s="187"/>
      <c r="D1" s="187"/>
      <c r="E1" s="187"/>
      <c r="F1" s="187"/>
      <c r="G1" s="187"/>
      <c r="H1" s="187"/>
      <c r="I1" s="187"/>
      <c r="J1" s="187"/>
      <c r="K1" s="187"/>
      <c r="L1" s="187"/>
      <c r="M1" s="187"/>
    </row>
    <row r="2" spans="1:13" ht="41.25" customHeight="1" x14ac:dyDescent="0.25">
      <c r="A2" s="182" t="s">
        <v>179</v>
      </c>
      <c r="B2" s="182"/>
      <c r="C2" s="182"/>
      <c r="D2" s="182"/>
      <c r="E2" s="182"/>
      <c r="F2" s="182"/>
      <c r="G2" s="182"/>
      <c r="H2" s="182"/>
      <c r="I2" s="182"/>
      <c r="J2" s="182"/>
      <c r="K2" s="182"/>
      <c r="L2" s="182"/>
      <c r="M2" s="182"/>
    </row>
    <row r="3" spans="1:13" x14ac:dyDescent="0.25">
      <c r="A3" s="188" t="s">
        <v>126</v>
      </c>
      <c r="B3" s="188"/>
      <c r="C3" s="188"/>
      <c r="D3" s="188"/>
      <c r="E3" s="188"/>
      <c r="F3" s="188"/>
      <c r="G3" s="188"/>
      <c r="H3" s="188"/>
      <c r="I3" s="188"/>
      <c r="J3" s="188"/>
      <c r="K3" s="188"/>
      <c r="L3" s="188"/>
      <c r="M3" s="188"/>
    </row>
    <row r="4" spans="1:13" x14ac:dyDescent="0.25">
      <c r="K4" s="189" t="s">
        <v>56</v>
      </c>
      <c r="L4" s="189"/>
      <c r="M4" s="189"/>
    </row>
    <row r="5" spans="1:13" ht="23.25" customHeight="1" x14ac:dyDescent="0.25">
      <c r="A5" s="186" t="s">
        <v>3</v>
      </c>
      <c r="B5" s="186" t="s">
        <v>180</v>
      </c>
      <c r="C5" s="186" t="s">
        <v>181</v>
      </c>
      <c r="D5" s="186" t="s">
        <v>182</v>
      </c>
      <c r="E5" s="186" t="s">
        <v>183</v>
      </c>
      <c r="F5" s="186" t="s">
        <v>184</v>
      </c>
      <c r="G5" s="186"/>
      <c r="H5" s="186"/>
      <c r="I5" s="186" t="s">
        <v>185</v>
      </c>
      <c r="J5" s="186"/>
      <c r="K5" s="186" t="s">
        <v>186</v>
      </c>
      <c r="L5" s="186"/>
      <c r="M5" s="186" t="s">
        <v>129</v>
      </c>
    </row>
    <row r="6" spans="1:13" ht="36.75" customHeight="1" x14ac:dyDescent="0.25">
      <c r="A6" s="186"/>
      <c r="B6" s="186"/>
      <c r="C6" s="186"/>
      <c r="D6" s="186"/>
      <c r="E6" s="186"/>
      <c r="F6" s="186" t="s">
        <v>187</v>
      </c>
      <c r="G6" s="186" t="s">
        <v>188</v>
      </c>
      <c r="H6" s="186"/>
      <c r="I6" s="186"/>
      <c r="J6" s="186"/>
      <c r="K6" s="186"/>
      <c r="L6" s="186"/>
      <c r="M6" s="186"/>
    </row>
    <row r="7" spans="1:13" ht="71.25" x14ac:dyDescent="0.25">
      <c r="A7" s="186"/>
      <c r="B7" s="186"/>
      <c r="C7" s="186"/>
      <c r="D7" s="186"/>
      <c r="E7" s="186"/>
      <c r="F7" s="186"/>
      <c r="G7" s="2" t="s">
        <v>189</v>
      </c>
      <c r="H7" s="2" t="s">
        <v>190</v>
      </c>
      <c r="I7" s="2" t="s">
        <v>130</v>
      </c>
      <c r="J7" s="2" t="s">
        <v>190</v>
      </c>
      <c r="K7" s="2" t="s">
        <v>130</v>
      </c>
      <c r="L7" s="2" t="s">
        <v>190</v>
      </c>
      <c r="M7" s="186"/>
    </row>
    <row r="8" spans="1:13" x14ac:dyDescent="0.25">
      <c r="A8" s="2" t="s">
        <v>15</v>
      </c>
      <c r="B8" s="2" t="s">
        <v>16</v>
      </c>
      <c r="C8" s="2">
        <v>1</v>
      </c>
      <c r="D8" s="2">
        <v>2</v>
      </c>
      <c r="E8" s="2">
        <v>3</v>
      </c>
      <c r="F8" s="2">
        <v>4</v>
      </c>
      <c r="G8" s="2">
        <v>5</v>
      </c>
      <c r="H8" s="2">
        <v>6</v>
      </c>
      <c r="I8" s="2">
        <v>7</v>
      </c>
      <c r="J8" s="2">
        <v>8</v>
      </c>
      <c r="K8" s="2">
        <v>9</v>
      </c>
      <c r="L8" s="2">
        <v>10</v>
      </c>
      <c r="M8" s="2">
        <v>11</v>
      </c>
    </row>
    <row r="9" spans="1:13" x14ac:dyDescent="0.25">
      <c r="A9" s="2"/>
      <c r="B9" s="2" t="s">
        <v>130</v>
      </c>
      <c r="C9" s="2"/>
      <c r="D9" s="2"/>
      <c r="E9" s="2"/>
      <c r="F9" s="2"/>
      <c r="G9" s="2"/>
      <c r="H9" s="2"/>
      <c r="I9" s="2"/>
      <c r="J9" s="2"/>
      <c r="K9" s="2"/>
      <c r="L9" s="2"/>
      <c r="M9" s="2"/>
    </row>
    <row r="10" spans="1:13" x14ac:dyDescent="0.25">
      <c r="A10" s="2" t="s">
        <v>15</v>
      </c>
      <c r="B10" s="196" t="s">
        <v>191</v>
      </c>
      <c r="C10" s="196"/>
      <c r="D10" s="196"/>
      <c r="E10" s="196"/>
      <c r="F10" s="3"/>
      <c r="G10" s="3"/>
      <c r="H10" s="3"/>
      <c r="I10" s="3"/>
      <c r="J10" s="3"/>
      <c r="K10" s="3"/>
      <c r="L10" s="3"/>
      <c r="M10" s="3"/>
    </row>
    <row r="11" spans="1:13" x14ac:dyDescent="0.25">
      <c r="A11" s="2" t="s">
        <v>83</v>
      </c>
      <c r="B11" s="196" t="s">
        <v>192</v>
      </c>
      <c r="C11" s="196"/>
      <c r="D11" s="196"/>
      <c r="E11" s="3"/>
      <c r="F11" s="3"/>
      <c r="G11" s="3"/>
      <c r="H11" s="3"/>
      <c r="I11" s="3"/>
      <c r="J11" s="3"/>
      <c r="K11" s="3"/>
      <c r="L11" s="3"/>
      <c r="M11" s="3"/>
    </row>
    <row r="12" spans="1:13" x14ac:dyDescent="0.25">
      <c r="A12" s="2">
        <v>1</v>
      </c>
      <c r="B12" s="14" t="s">
        <v>193</v>
      </c>
      <c r="C12" s="3"/>
      <c r="D12" s="3"/>
      <c r="E12" s="3"/>
      <c r="F12" s="3"/>
      <c r="G12" s="3"/>
      <c r="H12" s="3"/>
      <c r="I12" s="3"/>
      <c r="J12" s="3"/>
      <c r="K12" s="3"/>
      <c r="L12" s="3"/>
      <c r="M12" s="3"/>
    </row>
    <row r="13" spans="1:13" x14ac:dyDescent="0.25">
      <c r="A13" s="3" t="s">
        <v>22</v>
      </c>
      <c r="B13" s="4" t="s">
        <v>194</v>
      </c>
      <c r="C13" s="3"/>
      <c r="D13" s="3"/>
      <c r="E13" s="3"/>
      <c r="F13" s="3"/>
      <c r="G13" s="3"/>
      <c r="H13" s="3"/>
      <c r="I13" s="3"/>
      <c r="J13" s="3"/>
      <c r="K13" s="3"/>
      <c r="L13" s="3"/>
      <c r="M13" s="3"/>
    </row>
    <row r="14" spans="1:13" x14ac:dyDescent="0.25">
      <c r="A14" s="3" t="s">
        <v>22</v>
      </c>
      <c r="B14" s="4" t="s">
        <v>177</v>
      </c>
      <c r="C14" s="3"/>
      <c r="D14" s="3"/>
      <c r="E14" s="3"/>
      <c r="F14" s="3"/>
      <c r="G14" s="3"/>
      <c r="H14" s="3"/>
      <c r="I14" s="3"/>
      <c r="J14" s="3"/>
      <c r="K14" s="3"/>
      <c r="L14" s="3"/>
      <c r="M14" s="3"/>
    </row>
    <row r="15" spans="1:13" x14ac:dyDescent="0.25">
      <c r="A15" s="2">
        <v>2</v>
      </c>
      <c r="B15" s="14" t="s">
        <v>195</v>
      </c>
      <c r="C15" s="3"/>
      <c r="D15" s="3"/>
      <c r="E15" s="3"/>
      <c r="F15" s="3"/>
      <c r="G15" s="3"/>
      <c r="H15" s="3"/>
      <c r="I15" s="3"/>
      <c r="J15" s="3"/>
      <c r="K15" s="3"/>
      <c r="L15" s="3"/>
      <c r="M15" s="3"/>
    </row>
    <row r="16" spans="1:13" x14ac:dyDescent="0.25">
      <c r="A16" s="2" t="s">
        <v>144</v>
      </c>
      <c r="B16" s="196" t="s">
        <v>196</v>
      </c>
      <c r="C16" s="196"/>
      <c r="D16" s="196"/>
      <c r="E16" s="196"/>
      <c r="F16" s="196"/>
      <c r="G16" s="196"/>
      <c r="H16" s="3"/>
      <c r="I16" s="3"/>
      <c r="J16" s="3"/>
      <c r="K16" s="3"/>
      <c r="L16" s="3"/>
      <c r="M16" s="3"/>
    </row>
    <row r="17" spans="1:13" x14ac:dyDescent="0.25">
      <c r="A17" s="3" t="s">
        <v>22</v>
      </c>
      <c r="B17" s="4" t="s">
        <v>197</v>
      </c>
      <c r="C17" s="3"/>
      <c r="D17" s="3"/>
      <c r="E17" s="3"/>
      <c r="F17" s="3"/>
      <c r="G17" s="3"/>
      <c r="H17" s="3"/>
      <c r="I17" s="3"/>
      <c r="J17" s="3"/>
      <c r="K17" s="3"/>
      <c r="L17" s="3"/>
      <c r="M17" s="3"/>
    </row>
    <row r="18" spans="1:13" x14ac:dyDescent="0.25">
      <c r="A18" s="3" t="s">
        <v>22</v>
      </c>
      <c r="B18" s="4" t="s">
        <v>198</v>
      </c>
      <c r="C18" s="3"/>
      <c r="D18" s="3"/>
      <c r="E18" s="3"/>
      <c r="F18" s="3"/>
      <c r="G18" s="3"/>
      <c r="H18" s="3"/>
      <c r="I18" s="3"/>
      <c r="J18" s="3"/>
      <c r="K18" s="3"/>
      <c r="L18" s="3"/>
      <c r="M18" s="3"/>
    </row>
    <row r="19" spans="1:13" x14ac:dyDescent="0.25">
      <c r="A19" s="2" t="s">
        <v>146</v>
      </c>
      <c r="B19" s="196" t="s">
        <v>199</v>
      </c>
      <c r="C19" s="196"/>
      <c r="D19" s="196"/>
      <c r="E19" s="196"/>
      <c r="F19" s="3"/>
      <c r="G19" s="3"/>
      <c r="H19" s="3"/>
      <c r="I19" s="3"/>
      <c r="J19" s="3"/>
      <c r="K19" s="3"/>
      <c r="L19" s="3"/>
      <c r="M19" s="3"/>
    </row>
    <row r="20" spans="1:13" x14ac:dyDescent="0.25">
      <c r="A20" s="3" t="s">
        <v>22</v>
      </c>
      <c r="B20" s="4" t="s">
        <v>200</v>
      </c>
      <c r="C20" s="3"/>
      <c r="D20" s="3"/>
      <c r="E20" s="3"/>
      <c r="F20" s="3"/>
      <c r="G20" s="3"/>
      <c r="H20" s="3"/>
      <c r="I20" s="3"/>
      <c r="J20" s="3"/>
      <c r="K20" s="3"/>
      <c r="L20" s="3"/>
      <c r="M20" s="3"/>
    </row>
    <row r="21" spans="1:13" x14ac:dyDescent="0.25">
      <c r="A21" s="3" t="s">
        <v>22</v>
      </c>
      <c r="B21" s="4" t="s">
        <v>201</v>
      </c>
      <c r="C21" s="3"/>
      <c r="D21" s="3"/>
      <c r="E21" s="3"/>
      <c r="F21" s="3"/>
      <c r="G21" s="3"/>
      <c r="H21" s="3"/>
      <c r="I21" s="3"/>
      <c r="J21" s="3"/>
      <c r="K21" s="3"/>
      <c r="L21" s="3"/>
      <c r="M21" s="3"/>
    </row>
    <row r="22" spans="1:13" x14ac:dyDescent="0.25">
      <c r="A22" s="2" t="s">
        <v>70</v>
      </c>
      <c r="B22" s="196" t="s">
        <v>192</v>
      </c>
      <c r="C22" s="196"/>
      <c r="D22" s="196"/>
      <c r="E22" s="3"/>
      <c r="F22" s="3"/>
      <c r="G22" s="3"/>
      <c r="H22" s="3"/>
      <c r="I22" s="3"/>
      <c r="J22" s="3"/>
      <c r="K22" s="3"/>
      <c r="L22" s="3"/>
      <c r="M22" s="3"/>
    </row>
    <row r="23" spans="1:13" x14ac:dyDescent="0.25">
      <c r="A23" s="3"/>
      <c r="B23" s="4" t="s">
        <v>202</v>
      </c>
      <c r="C23" s="3"/>
      <c r="D23" s="3"/>
      <c r="E23" s="3"/>
      <c r="F23" s="3"/>
      <c r="G23" s="3"/>
      <c r="H23" s="3"/>
      <c r="I23" s="3"/>
      <c r="J23" s="3"/>
      <c r="K23" s="3"/>
      <c r="L23" s="3"/>
      <c r="M23" s="3"/>
    </row>
    <row r="24" spans="1:13" x14ac:dyDescent="0.25">
      <c r="A24" s="2" t="s">
        <v>16</v>
      </c>
      <c r="B24" s="196" t="s">
        <v>203</v>
      </c>
      <c r="C24" s="196"/>
      <c r="D24" s="196"/>
      <c r="E24" s="196"/>
      <c r="F24" s="3"/>
      <c r="G24" s="3"/>
      <c r="H24" s="3"/>
      <c r="I24" s="3"/>
      <c r="J24" s="3"/>
      <c r="K24" s="3"/>
      <c r="L24" s="3"/>
      <c r="M24" s="3"/>
    </row>
    <row r="25" spans="1:13" x14ac:dyDescent="0.25">
      <c r="A25" s="3"/>
      <c r="B25" s="4" t="s">
        <v>204</v>
      </c>
      <c r="C25" s="3"/>
      <c r="D25" s="3"/>
      <c r="E25" s="3"/>
      <c r="F25" s="3"/>
      <c r="G25" s="3"/>
      <c r="H25" s="3"/>
      <c r="I25" s="3"/>
      <c r="J25" s="3"/>
      <c r="K25" s="3"/>
      <c r="L25" s="3"/>
      <c r="M25" s="3"/>
    </row>
    <row r="26" spans="1:13" x14ac:dyDescent="0.25">
      <c r="A26" s="3" t="s">
        <v>22</v>
      </c>
      <c r="B26" s="4" t="s">
        <v>205</v>
      </c>
      <c r="C26" s="3"/>
      <c r="D26" s="3"/>
      <c r="E26" s="3"/>
      <c r="F26" s="3"/>
      <c r="G26" s="3"/>
      <c r="H26" s="3"/>
      <c r="I26" s="3"/>
      <c r="J26" s="3"/>
      <c r="K26" s="3"/>
      <c r="L26" s="3"/>
      <c r="M26" s="3"/>
    </row>
    <row r="27" spans="1:13" x14ac:dyDescent="0.25">
      <c r="A27" s="16"/>
    </row>
  </sheetData>
  <mergeCells count="21">
    <mergeCell ref="B11:D11"/>
    <mergeCell ref="B16:G16"/>
    <mergeCell ref="B19:E19"/>
    <mergeCell ref="B22:D22"/>
    <mergeCell ref="B24:E24"/>
    <mergeCell ref="A1:M1"/>
    <mergeCell ref="A2:M2"/>
    <mergeCell ref="A3:M3"/>
    <mergeCell ref="K4:M4"/>
    <mergeCell ref="I5:J6"/>
    <mergeCell ref="K5:L6"/>
    <mergeCell ref="M5:M7"/>
    <mergeCell ref="F6:F7"/>
    <mergeCell ref="G6:H6"/>
    <mergeCell ref="F5:H5"/>
    <mergeCell ref="B10:E10"/>
    <mergeCell ref="A5:A7"/>
    <mergeCell ref="B5:B7"/>
    <mergeCell ref="C5:C7"/>
    <mergeCell ref="D5:D7"/>
    <mergeCell ref="E5:E7"/>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rgb="FF00B0F0"/>
  </sheetPr>
  <dimension ref="A1:E20"/>
  <sheetViews>
    <sheetView workbookViewId="0">
      <selection activeCell="M17" sqref="M17"/>
    </sheetView>
  </sheetViews>
  <sheetFormatPr defaultRowHeight="15" x14ac:dyDescent="0.25"/>
  <cols>
    <col min="1" max="1" width="6.28515625" customWidth="1"/>
    <col min="2" max="2" width="42" customWidth="1"/>
    <col min="3" max="5" width="13.5703125" customWidth="1"/>
  </cols>
  <sheetData>
    <row r="1" spans="1:5" ht="15.75" x14ac:dyDescent="0.25">
      <c r="E1" s="25" t="s">
        <v>867</v>
      </c>
    </row>
    <row r="2" spans="1:5" ht="15.75" x14ac:dyDescent="0.25">
      <c r="A2" s="179" t="s">
        <v>868</v>
      </c>
      <c r="B2" s="179"/>
      <c r="C2" s="179"/>
      <c r="D2" s="179"/>
      <c r="E2" s="179"/>
    </row>
    <row r="3" spans="1:5" ht="15.75" x14ac:dyDescent="0.25">
      <c r="A3" s="179" t="s">
        <v>869</v>
      </c>
      <c r="B3" s="179"/>
      <c r="C3" s="179"/>
      <c r="D3" s="179"/>
      <c r="E3" s="179"/>
    </row>
    <row r="4" spans="1:5" ht="15.75" x14ac:dyDescent="0.25">
      <c r="A4" s="179" t="s">
        <v>126</v>
      </c>
      <c r="B4" s="179"/>
      <c r="C4" s="179"/>
      <c r="D4" s="179"/>
      <c r="E4" s="179"/>
    </row>
    <row r="5" spans="1:5" ht="15.75" x14ac:dyDescent="0.25">
      <c r="E5" s="26" t="s">
        <v>56</v>
      </c>
    </row>
    <row r="6" spans="1:5" ht="31.5" x14ac:dyDescent="0.25">
      <c r="A6" s="29" t="s">
        <v>3</v>
      </c>
      <c r="B6" s="29" t="s">
        <v>4</v>
      </c>
      <c r="C6" s="29" t="s">
        <v>615</v>
      </c>
      <c r="D6" s="29" t="s">
        <v>864</v>
      </c>
      <c r="E6" s="29" t="s">
        <v>374</v>
      </c>
    </row>
    <row r="7" spans="1:5" s="39" customFormat="1" ht="12.75" x14ac:dyDescent="0.2">
      <c r="A7" s="38" t="s">
        <v>15</v>
      </c>
      <c r="B7" s="38" t="s">
        <v>16</v>
      </c>
      <c r="C7" s="38">
        <v>1</v>
      </c>
      <c r="D7" s="38">
        <v>2</v>
      </c>
      <c r="E7" s="38" t="s">
        <v>269</v>
      </c>
    </row>
    <row r="8" spans="1:5" ht="19.5" customHeight="1" x14ac:dyDescent="0.25">
      <c r="A8" s="28"/>
      <c r="B8" s="30" t="s">
        <v>133</v>
      </c>
      <c r="C8" s="31"/>
      <c r="D8" s="31"/>
      <c r="E8" s="31"/>
    </row>
    <row r="9" spans="1:5" ht="19.5" customHeight="1" x14ac:dyDescent="0.25">
      <c r="A9" s="28">
        <v>1</v>
      </c>
      <c r="B9" s="31" t="s">
        <v>630</v>
      </c>
      <c r="C9" s="31"/>
      <c r="D9" s="31"/>
      <c r="E9" s="31"/>
    </row>
    <row r="10" spans="1:5" ht="19.5" customHeight="1" x14ac:dyDescent="0.25">
      <c r="A10" s="28" t="s">
        <v>22</v>
      </c>
      <c r="B10" s="32" t="s">
        <v>631</v>
      </c>
      <c r="C10" s="31"/>
      <c r="D10" s="31"/>
      <c r="E10" s="31"/>
    </row>
    <row r="11" spans="1:5" ht="19.5" customHeight="1" x14ac:dyDescent="0.25">
      <c r="A11" s="28" t="s">
        <v>22</v>
      </c>
      <c r="B11" s="32" t="s">
        <v>632</v>
      </c>
      <c r="C11" s="31"/>
      <c r="D11" s="31"/>
      <c r="E11" s="31"/>
    </row>
    <row r="12" spans="1:5" ht="19.5" customHeight="1" x14ac:dyDescent="0.25">
      <c r="A12" s="28">
        <v>2</v>
      </c>
      <c r="B12" s="31" t="s">
        <v>633</v>
      </c>
      <c r="C12" s="31"/>
      <c r="D12" s="31"/>
      <c r="E12" s="31"/>
    </row>
    <row r="13" spans="1:5" ht="19.5" customHeight="1" x14ac:dyDescent="0.25">
      <c r="A13" s="28">
        <v>3</v>
      </c>
      <c r="B13" s="31" t="s">
        <v>634</v>
      </c>
      <c r="C13" s="31"/>
      <c r="D13" s="31"/>
      <c r="E13" s="31"/>
    </row>
    <row r="14" spans="1:5" ht="19.5" customHeight="1" x14ac:dyDescent="0.25">
      <c r="A14" s="28">
        <v>4</v>
      </c>
      <c r="B14" s="31" t="s">
        <v>635</v>
      </c>
      <c r="C14" s="31"/>
      <c r="D14" s="31"/>
      <c r="E14" s="31"/>
    </row>
    <row r="15" spans="1:5" ht="19.5" customHeight="1" x14ac:dyDescent="0.25">
      <c r="A15" s="28">
        <v>5</v>
      </c>
      <c r="B15" s="31" t="s">
        <v>636</v>
      </c>
      <c r="C15" s="31"/>
      <c r="D15" s="31"/>
      <c r="E15" s="31"/>
    </row>
    <row r="16" spans="1:5" ht="19.5" customHeight="1" x14ac:dyDescent="0.25">
      <c r="A16" s="28">
        <v>6</v>
      </c>
      <c r="B16" s="31" t="s">
        <v>637</v>
      </c>
      <c r="C16" s="31"/>
      <c r="D16" s="31"/>
      <c r="E16" s="31"/>
    </row>
    <row r="17" spans="1:5" ht="19.5" customHeight="1" x14ac:dyDescent="0.25">
      <c r="A17" s="28">
        <v>7</v>
      </c>
      <c r="B17" s="31" t="s">
        <v>703</v>
      </c>
      <c r="C17" s="31"/>
      <c r="D17" s="31"/>
      <c r="E17" s="31"/>
    </row>
    <row r="18" spans="1:5" ht="19.5" customHeight="1" x14ac:dyDescent="0.25">
      <c r="A18" s="28">
        <v>8</v>
      </c>
      <c r="B18" s="31"/>
      <c r="C18" s="31"/>
      <c r="D18" s="31"/>
      <c r="E18" s="31"/>
    </row>
    <row r="19" spans="1:5" ht="19.5" customHeight="1" x14ac:dyDescent="0.25">
      <c r="A19" s="28">
        <v>9</v>
      </c>
      <c r="B19" s="31"/>
      <c r="C19" s="31"/>
      <c r="D19" s="31"/>
      <c r="E19" s="31"/>
    </row>
    <row r="20" spans="1:5" ht="19.5" customHeight="1" x14ac:dyDescent="0.25">
      <c r="A20" s="28">
        <v>10</v>
      </c>
      <c r="B20" s="31"/>
      <c r="C20" s="31"/>
      <c r="D20" s="31"/>
      <c r="E20" s="31"/>
    </row>
  </sheetData>
  <mergeCells count="3">
    <mergeCell ref="A2:E2"/>
    <mergeCell ref="A3:E3"/>
    <mergeCell ref="A4:E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39997558519241921"/>
  </sheetPr>
  <dimension ref="A1:U30"/>
  <sheetViews>
    <sheetView workbookViewId="0">
      <selection activeCell="E33" sqref="E33"/>
    </sheetView>
  </sheetViews>
  <sheetFormatPr defaultColWidth="9.140625" defaultRowHeight="15" x14ac:dyDescent="0.25"/>
  <cols>
    <col min="1" max="1" width="5.85546875" style="1" customWidth="1"/>
    <col min="2" max="2" width="45" style="1" customWidth="1"/>
    <col min="3" max="16384" width="9.140625" style="1"/>
  </cols>
  <sheetData>
    <row r="1" spans="1:21" x14ac:dyDescent="0.25">
      <c r="A1" s="187" t="s">
        <v>206</v>
      </c>
      <c r="B1" s="187"/>
      <c r="C1" s="187"/>
      <c r="D1" s="187"/>
      <c r="E1" s="187"/>
      <c r="F1" s="187"/>
      <c r="G1" s="187"/>
      <c r="H1" s="187"/>
      <c r="I1" s="187"/>
      <c r="J1" s="187"/>
      <c r="K1" s="187"/>
      <c r="L1" s="187"/>
      <c r="M1" s="187"/>
      <c r="N1" s="187"/>
      <c r="O1" s="187"/>
      <c r="P1" s="187"/>
      <c r="Q1" s="187"/>
      <c r="R1" s="187"/>
      <c r="S1" s="187"/>
      <c r="T1" s="187"/>
      <c r="U1" s="187"/>
    </row>
    <row r="2" spans="1:21" ht="53.25" customHeight="1" x14ac:dyDescent="0.25">
      <c r="A2" s="182" t="s">
        <v>207</v>
      </c>
      <c r="B2" s="182"/>
      <c r="C2" s="182"/>
      <c r="D2" s="182"/>
      <c r="E2" s="182"/>
      <c r="F2" s="182"/>
      <c r="G2" s="182"/>
      <c r="H2" s="182"/>
      <c r="I2" s="182"/>
      <c r="J2" s="182"/>
      <c r="K2" s="182"/>
      <c r="L2" s="182"/>
      <c r="M2" s="182"/>
      <c r="N2" s="182"/>
      <c r="O2" s="182"/>
      <c r="P2" s="182"/>
      <c r="Q2" s="182"/>
      <c r="R2" s="182"/>
      <c r="S2" s="182"/>
      <c r="T2" s="182"/>
      <c r="U2" s="182"/>
    </row>
    <row r="3" spans="1:21" x14ac:dyDescent="0.25">
      <c r="A3" s="188" t="s">
        <v>126</v>
      </c>
      <c r="B3" s="188"/>
      <c r="C3" s="188"/>
      <c r="D3" s="188"/>
      <c r="E3" s="188"/>
      <c r="F3" s="188"/>
      <c r="G3" s="188"/>
      <c r="H3" s="188"/>
      <c r="I3" s="188"/>
      <c r="J3" s="188"/>
      <c r="K3" s="188"/>
      <c r="L3" s="188"/>
      <c r="M3" s="188"/>
      <c r="N3" s="188"/>
      <c r="O3" s="188"/>
      <c r="P3" s="188"/>
      <c r="Q3" s="188"/>
      <c r="R3" s="188"/>
      <c r="S3" s="188"/>
      <c r="T3" s="188"/>
      <c r="U3" s="188"/>
    </row>
    <row r="4" spans="1:21" x14ac:dyDescent="0.25">
      <c r="S4" s="189" t="s">
        <v>56</v>
      </c>
      <c r="T4" s="189"/>
      <c r="U4" s="189"/>
    </row>
    <row r="5" spans="1:21" x14ac:dyDescent="0.25">
      <c r="A5" s="197" t="s">
        <v>3</v>
      </c>
      <c r="B5" s="197" t="s">
        <v>180</v>
      </c>
      <c r="C5" s="197" t="s">
        <v>181</v>
      </c>
      <c r="D5" s="197" t="s">
        <v>182</v>
      </c>
      <c r="E5" s="197" t="s">
        <v>183</v>
      </c>
      <c r="F5" s="197" t="s">
        <v>184</v>
      </c>
      <c r="G5" s="197"/>
      <c r="H5" s="197"/>
      <c r="I5" s="197"/>
      <c r="J5" s="197"/>
      <c r="K5" s="197"/>
      <c r="L5" s="197"/>
      <c r="M5" s="197" t="s">
        <v>208</v>
      </c>
      <c r="N5" s="197"/>
      <c r="O5" s="197"/>
      <c r="P5" s="197"/>
      <c r="Q5" s="197" t="s">
        <v>209</v>
      </c>
      <c r="R5" s="197"/>
      <c r="S5" s="197"/>
      <c r="T5" s="197"/>
      <c r="U5" s="197" t="s">
        <v>129</v>
      </c>
    </row>
    <row r="6" spans="1:21" x14ac:dyDescent="0.25">
      <c r="A6" s="197"/>
      <c r="B6" s="197"/>
      <c r="C6" s="197"/>
      <c r="D6" s="197"/>
      <c r="E6" s="197"/>
      <c r="F6" s="197" t="s">
        <v>210</v>
      </c>
      <c r="G6" s="197" t="s">
        <v>188</v>
      </c>
      <c r="H6" s="197"/>
      <c r="I6" s="197"/>
      <c r="J6" s="197"/>
      <c r="K6" s="197"/>
      <c r="L6" s="197"/>
      <c r="M6" s="197" t="s">
        <v>189</v>
      </c>
      <c r="N6" s="197" t="s">
        <v>162</v>
      </c>
      <c r="O6" s="197"/>
      <c r="P6" s="197"/>
      <c r="Q6" s="197" t="s">
        <v>189</v>
      </c>
      <c r="R6" s="197" t="s">
        <v>162</v>
      </c>
      <c r="S6" s="197"/>
      <c r="T6" s="197"/>
      <c r="U6" s="197"/>
    </row>
    <row r="7" spans="1:21" x14ac:dyDescent="0.25">
      <c r="A7" s="197"/>
      <c r="B7" s="197"/>
      <c r="C7" s="197"/>
      <c r="D7" s="197"/>
      <c r="E7" s="197"/>
      <c r="F7" s="197"/>
      <c r="G7" s="197" t="s">
        <v>189</v>
      </c>
      <c r="H7" s="197" t="s">
        <v>188</v>
      </c>
      <c r="I7" s="197"/>
      <c r="J7" s="197"/>
      <c r="K7" s="197"/>
      <c r="L7" s="197"/>
      <c r="M7" s="197"/>
      <c r="N7" s="197" t="s">
        <v>211</v>
      </c>
      <c r="O7" s="197"/>
      <c r="P7" s="197" t="s">
        <v>212</v>
      </c>
      <c r="Q7" s="197"/>
      <c r="R7" s="197" t="s">
        <v>211</v>
      </c>
      <c r="S7" s="197"/>
      <c r="T7" s="197" t="s">
        <v>212</v>
      </c>
      <c r="U7" s="197"/>
    </row>
    <row r="8" spans="1:21" x14ac:dyDescent="0.25">
      <c r="A8" s="197"/>
      <c r="B8" s="197"/>
      <c r="C8" s="197"/>
      <c r="D8" s="197"/>
      <c r="E8" s="197"/>
      <c r="F8" s="197"/>
      <c r="G8" s="197"/>
      <c r="H8" s="197" t="s">
        <v>211</v>
      </c>
      <c r="I8" s="197"/>
      <c r="J8" s="197"/>
      <c r="K8" s="197" t="s">
        <v>213</v>
      </c>
      <c r="L8" s="197"/>
      <c r="M8" s="197"/>
      <c r="N8" s="197" t="s">
        <v>130</v>
      </c>
      <c r="O8" s="197" t="s">
        <v>214</v>
      </c>
      <c r="P8" s="197"/>
      <c r="Q8" s="197"/>
      <c r="R8" s="197" t="s">
        <v>130</v>
      </c>
      <c r="S8" s="197" t="s">
        <v>214</v>
      </c>
      <c r="T8" s="197"/>
      <c r="U8" s="197"/>
    </row>
    <row r="9" spans="1:21" x14ac:dyDescent="0.25">
      <c r="A9" s="197"/>
      <c r="B9" s="197"/>
      <c r="C9" s="197"/>
      <c r="D9" s="197"/>
      <c r="E9" s="197"/>
      <c r="F9" s="197"/>
      <c r="G9" s="197"/>
      <c r="H9" s="197" t="s">
        <v>130</v>
      </c>
      <c r="I9" s="197" t="s">
        <v>162</v>
      </c>
      <c r="J9" s="197"/>
      <c r="K9" s="197" t="s">
        <v>215</v>
      </c>
      <c r="L9" s="197" t="s">
        <v>216</v>
      </c>
      <c r="M9" s="197"/>
      <c r="N9" s="197"/>
      <c r="O9" s="197"/>
      <c r="P9" s="197"/>
      <c r="Q9" s="197"/>
      <c r="R9" s="197"/>
      <c r="S9" s="197"/>
      <c r="T9" s="197"/>
      <c r="U9" s="197"/>
    </row>
    <row r="10" spans="1:21" ht="57" x14ac:dyDescent="0.25">
      <c r="A10" s="197"/>
      <c r="B10" s="197"/>
      <c r="C10" s="197"/>
      <c r="D10" s="197"/>
      <c r="E10" s="197"/>
      <c r="F10" s="197"/>
      <c r="G10" s="197"/>
      <c r="H10" s="197"/>
      <c r="I10" s="17" t="s">
        <v>217</v>
      </c>
      <c r="J10" s="17" t="s">
        <v>218</v>
      </c>
      <c r="K10" s="197"/>
      <c r="L10" s="197"/>
      <c r="M10" s="197"/>
      <c r="N10" s="197"/>
      <c r="O10" s="197"/>
      <c r="P10" s="197"/>
      <c r="Q10" s="197"/>
      <c r="R10" s="197"/>
      <c r="S10" s="197"/>
      <c r="T10" s="197"/>
      <c r="U10" s="197"/>
    </row>
    <row r="11" spans="1:21" x14ac:dyDescent="0.25">
      <c r="A11" s="17" t="s">
        <v>15</v>
      </c>
      <c r="B11" s="17" t="s">
        <v>16</v>
      </c>
      <c r="C11" s="17">
        <v>1</v>
      </c>
      <c r="D11" s="17">
        <v>2</v>
      </c>
      <c r="E11" s="17">
        <v>3</v>
      </c>
      <c r="F11" s="17">
        <v>4</v>
      </c>
      <c r="G11" s="17">
        <v>5</v>
      </c>
      <c r="H11" s="17">
        <v>6</v>
      </c>
      <c r="I11" s="17">
        <v>7</v>
      </c>
      <c r="J11" s="17">
        <v>8</v>
      </c>
      <c r="K11" s="17">
        <v>9</v>
      </c>
      <c r="L11" s="17">
        <v>10</v>
      </c>
      <c r="M11" s="17">
        <v>11</v>
      </c>
      <c r="N11" s="17">
        <v>12</v>
      </c>
      <c r="O11" s="17">
        <v>13</v>
      </c>
      <c r="P11" s="17">
        <v>14</v>
      </c>
      <c r="Q11" s="17">
        <v>15</v>
      </c>
      <c r="R11" s="17">
        <v>16</v>
      </c>
      <c r="S11" s="17">
        <v>17</v>
      </c>
      <c r="T11" s="17">
        <v>18</v>
      </c>
      <c r="U11" s="17">
        <v>19</v>
      </c>
    </row>
    <row r="12" spans="1:21" x14ac:dyDescent="0.25">
      <c r="A12" s="17"/>
      <c r="B12" s="17" t="s">
        <v>130</v>
      </c>
      <c r="C12" s="17"/>
      <c r="D12" s="17"/>
      <c r="E12" s="17"/>
      <c r="F12" s="17"/>
      <c r="G12" s="18"/>
      <c r="H12" s="18"/>
      <c r="I12" s="18"/>
      <c r="J12" s="18"/>
      <c r="K12" s="18"/>
      <c r="L12" s="18"/>
      <c r="M12" s="18"/>
      <c r="N12" s="18"/>
      <c r="O12" s="18"/>
      <c r="P12" s="18"/>
      <c r="Q12" s="18"/>
      <c r="R12" s="18"/>
      <c r="S12" s="18"/>
      <c r="T12" s="18"/>
      <c r="U12" s="18"/>
    </row>
    <row r="13" spans="1:21" x14ac:dyDescent="0.25">
      <c r="A13" s="17" t="s">
        <v>15</v>
      </c>
      <c r="B13" s="198" t="s">
        <v>219</v>
      </c>
      <c r="C13" s="198"/>
      <c r="D13" s="198"/>
      <c r="E13" s="198"/>
      <c r="F13" s="198"/>
      <c r="G13" s="18"/>
      <c r="H13" s="18"/>
      <c r="I13" s="18"/>
      <c r="J13" s="18"/>
      <c r="K13" s="18"/>
      <c r="L13" s="18"/>
      <c r="M13" s="18"/>
      <c r="N13" s="18"/>
      <c r="O13" s="18"/>
      <c r="P13" s="18"/>
      <c r="Q13" s="18"/>
      <c r="R13" s="18"/>
      <c r="S13" s="18"/>
      <c r="T13" s="18"/>
      <c r="U13" s="18"/>
    </row>
    <row r="14" spans="1:21" x14ac:dyDescent="0.25">
      <c r="A14" s="17" t="s">
        <v>83</v>
      </c>
      <c r="B14" s="198" t="s">
        <v>220</v>
      </c>
      <c r="C14" s="198"/>
      <c r="D14" s="198"/>
      <c r="E14" s="198"/>
      <c r="F14" s="18"/>
      <c r="G14" s="18"/>
      <c r="H14" s="18"/>
      <c r="I14" s="18"/>
      <c r="J14" s="18"/>
      <c r="K14" s="18"/>
      <c r="L14" s="18"/>
      <c r="M14" s="18"/>
      <c r="N14" s="18"/>
      <c r="O14" s="18"/>
      <c r="P14" s="18"/>
      <c r="Q14" s="18"/>
      <c r="R14" s="18"/>
      <c r="S14" s="18"/>
      <c r="T14" s="18"/>
      <c r="U14" s="18"/>
    </row>
    <row r="15" spans="1:21" x14ac:dyDescent="0.25">
      <c r="A15" s="17">
        <v>1</v>
      </c>
      <c r="B15" s="19" t="s">
        <v>193</v>
      </c>
      <c r="C15" s="18"/>
      <c r="D15" s="18"/>
      <c r="E15" s="18"/>
      <c r="F15" s="18"/>
      <c r="G15" s="18"/>
      <c r="H15" s="18"/>
      <c r="I15" s="18"/>
      <c r="J15" s="18"/>
      <c r="K15" s="18"/>
      <c r="L15" s="18"/>
      <c r="M15" s="18"/>
      <c r="N15" s="18"/>
      <c r="O15" s="18"/>
      <c r="P15" s="18"/>
      <c r="Q15" s="18"/>
      <c r="R15" s="18"/>
      <c r="S15" s="18"/>
      <c r="T15" s="18"/>
      <c r="U15" s="18"/>
    </row>
    <row r="16" spans="1:21" x14ac:dyDescent="0.25">
      <c r="A16" s="18" t="s">
        <v>22</v>
      </c>
      <c r="B16" s="20" t="s">
        <v>221</v>
      </c>
      <c r="C16" s="18"/>
      <c r="D16" s="18"/>
      <c r="E16" s="18"/>
      <c r="F16" s="18"/>
      <c r="G16" s="18"/>
      <c r="H16" s="18"/>
      <c r="I16" s="18"/>
      <c r="J16" s="18"/>
      <c r="K16" s="18"/>
      <c r="L16" s="18"/>
      <c r="M16" s="18"/>
      <c r="N16" s="18"/>
      <c r="O16" s="18"/>
      <c r="P16" s="18"/>
      <c r="Q16" s="18"/>
      <c r="R16" s="18"/>
      <c r="S16" s="18"/>
      <c r="T16" s="18"/>
      <c r="U16" s="18"/>
    </row>
    <row r="17" spans="1:21" x14ac:dyDescent="0.25">
      <c r="A17" s="18" t="s">
        <v>22</v>
      </c>
      <c r="B17" s="20" t="s">
        <v>201</v>
      </c>
      <c r="C17" s="18"/>
      <c r="D17" s="18"/>
      <c r="E17" s="18"/>
      <c r="F17" s="18"/>
      <c r="G17" s="18"/>
      <c r="H17" s="18"/>
      <c r="I17" s="18"/>
      <c r="J17" s="18"/>
      <c r="K17" s="18"/>
      <c r="L17" s="18"/>
      <c r="M17" s="18"/>
      <c r="N17" s="18"/>
      <c r="O17" s="18"/>
      <c r="P17" s="18"/>
      <c r="Q17" s="18"/>
      <c r="R17" s="18"/>
      <c r="S17" s="18"/>
      <c r="T17" s="18"/>
      <c r="U17" s="18"/>
    </row>
    <row r="18" spans="1:21" x14ac:dyDescent="0.25">
      <c r="A18" s="17">
        <v>2</v>
      </c>
      <c r="B18" s="19" t="s">
        <v>195</v>
      </c>
      <c r="C18" s="18"/>
      <c r="D18" s="18"/>
      <c r="E18" s="18"/>
      <c r="F18" s="18"/>
      <c r="G18" s="18"/>
      <c r="H18" s="18"/>
      <c r="I18" s="18"/>
      <c r="J18" s="18"/>
      <c r="K18" s="18"/>
      <c r="L18" s="18"/>
      <c r="M18" s="18"/>
      <c r="N18" s="18"/>
      <c r="O18" s="18"/>
      <c r="P18" s="18"/>
      <c r="Q18" s="18"/>
      <c r="R18" s="18"/>
      <c r="S18" s="18"/>
      <c r="T18" s="18"/>
      <c r="U18" s="18"/>
    </row>
    <row r="19" spans="1:21" x14ac:dyDescent="0.25">
      <c r="A19" s="17" t="s">
        <v>144</v>
      </c>
      <c r="B19" s="198" t="s">
        <v>222</v>
      </c>
      <c r="C19" s="198"/>
      <c r="D19" s="198"/>
      <c r="E19" s="198"/>
      <c r="F19" s="198"/>
      <c r="G19" s="198"/>
      <c r="H19" s="198"/>
      <c r="I19" s="18"/>
      <c r="J19" s="18"/>
      <c r="K19" s="18"/>
      <c r="L19" s="18"/>
      <c r="M19" s="18"/>
      <c r="N19" s="18"/>
      <c r="O19" s="18"/>
      <c r="P19" s="18"/>
      <c r="Q19" s="18"/>
      <c r="R19" s="18"/>
      <c r="S19" s="18"/>
      <c r="T19" s="18"/>
      <c r="U19" s="18"/>
    </row>
    <row r="20" spans="1:21" x14ac:dyDescent="0.25">
      <c r="A20" s="18" t="s">
        <v>22</v>
      </c>
      <c r="B20" s="20" t="s">
        <v>197</v>
      </c>
      <c r="C20" s="18"/>
      <c r="D20" s="18"/>
      <c r="E20" s="18"/>
      <c r="F20" s="18"/>
      <c r="G20" s="18"/>
      <c r="H20" s="18"/>
      <c r="I20" s="18"/>
      <c r="J20" s="18"/>
      <c r="K20" s="18"/>
      <c r="L20" s="18"/>
      <c r="M20" s="18"/>
      <c r="N20" s="18"/>
      <c r="O20" s="18"/>
      <c r="P20" s="18"/>
      <c r="Q20" s="18"/>
      <c r="R20" s="18"/>
      <c r="S20" s="18"/>
      <c r="T20" s="18"/>
      <c r="U20" s="18"/>
    </row>
    <row r="21" spans="1:21" x14ac:dyDescent="0.25">
      <c r="A21" s="18" t="s">
        <v>22</v>
      </c>
      <c r="B21" s="20" t="s">
        <v>173</v>
      </c>
      <c r="C21" s="18"/>
      <c r="D21" s="18"/>
      <c r="E21" s="18"/>
      <c r="F21" s="18"/>
      <c r="G21" s="18"/>
      <c r="H21" s="18"/>
      <c r="I21" s="18"/>
      <c r="J21" s="18"/>
      <c r="K21" s="18"/>
      <c r="L21" s="18"/>
      <c r="M21" s="18"/>
      <c r="N21" s="18"/>
      <c r="O21" s="18"/>
      <c r="P21" s="18"/>
      <c r="Q21" s="18"/>
      <c r="R21" s="18"/>
      <c r="S21" s="18"/>
      <c r="T21" s="18"/>
      <c r="U21" s="18"/>
    </row>
    <row r="22" spans="1:21" x14ac:dyDescent="0.25">
      <c r="A22" s="17" t="s">
        <v>146</v>
      </c>
      <c r="B22" s="198" t="s">
        <v>199</v>
      </c>
      <c r="C22" s="198"/>
      <c r="D22" s="198"/>
      <c r="E22" s="198"/>
      <c r="F22" s="198"/>
      <c r="G22" s="18"/>
      <c r="H22" s="18"/>
      <c r="I22" s="18"/>
      <c r="J22" s="18"/>
      <c r="K22" s="18"/>
      <c r="L22" s="18"/>
      <c r="M22" s="18"/>
      <c r="N22" s="18"/>
      <c r="O22" s="18"/>
      <c r="P22" s="18"/>
      <c r="Q22" s="18"/>
      <c r="R22" s="18"/>
      <c r="S22" s="18"/>
      <c r="T22" s="18"/>
      <c r="U22" s="18"/>
    </row>
    <row r="23" spans="1:21" x14ac:dyDescent="0.25">
      <c r="A23" s="18" t="s">
        <v>22</v>
      </c>
      <c r="B23" s="20" t="s">
        <v>200</v>
      </c>
      <c r="C23" s="18"/>
      <c r="D23" s="18"/>
      <c r="E23" s="18"/>
      <c r="F23" s="18"/>
      <c r="G23" s="18"/>
      <c r="H23" s="18"/>
      <c r="I23" s="18"/>
      <c r="J23" s="18"/>
      <c r="K23" s="18"/>
      <c r="L23" s="18"/>
      <c r="M23" s="18"/>
      <c r="N23" s="18"/>
      <c r="O23" s="18"/>
      <c r="P23" s="18"/>
      <c r="Q23" s="18"/>
      <c r="R23" s="18"/>
      <c r="S23" s="18"/>
      <c r="T23" s="18"/>
      <c r="U23" s="18"/>
    </row>
    <row r="24" spans="1:21" x14ac:dyDescent="0.25">
      <c r="A24" s="18" t="s">
        <v>22</v>
      </c>
      <c r="B24" s="20" t="s">
        <v>223</v>
      </c>
      <c r="C24" s="18"/>
      <c r="D24" s="18"/>
      <c r="E24" s="18"/>
      <c r="F24" s="18"/>
      <c r="G24" s="18"/>
      <c r="H24" s="18"/>
      <c r="I24" s="18"/>
      <c r="J24" s="18"/>
      <c r="K24" s="18"/>
      <c r="L24" s="18"/>
      <c r="M24" s="18"/>
      <c r="N24" s="18"/>
      <c r="O24" s="18"/>
      <c r="P24" s="18"/>
      <c r="Q24" s="18"/>
      <c r="R24" s="18"/>
      <c r="S24" s="18"/>
      <c r="T24" s="18"/>
      <c r="U24" s="18"/>
    </row>
    <row r="25" spans="1:21" x14ac:dyDescent="0.25">
      <c r="A25" s="17" t="s">
        <v>70</v>
      </c>
      <c r="B25" s="198" t="s">
        <v>220</v>
      </c>
      <c r="C25" s="198"/>
      <c r="D25" s="198"/>
      <c r="E25" s="198"/>
      <c r="F25" s="18"/>
      <c r="G25" s="18"/>
      <c r="H25" s="18"/>
      <c r="I25" s="18"/>
      <c r="J25" s="18"/>
      <c r="K25" s="18"/>
      <c r="L25" s="18"/>
      <c r="M25" s="18"/>
      <c r="N25" s="18"/>
      <c r="O25" s="18"/>
      <c r="P25" s="18"/>
      <c r="Q25" s="18"/>
      <c r="R25" s="18"/>
      <c r="S25" s="18"/>
      <c r="T25" s="18"/>
      <c r="U25" s="18"/>
    </row>
    <row r="26" spans="1:21" x14ac:dyDescent="0.25">
      <c r="A26" s="18"/>
      <c r="B26" s="20" t="s">
        <v>202</v>
      </c>
      <c r="C26" s="18"/>
      <c r="D26" s="18"/>
      <c r="E26" s="18"/>
      <c r="F26" s="18"/>
      <c r="G26" s="18"/>
      <c r="H26" s="18"/>
      <c r="I26" s="18"/>
      <c r="J26" s="18"/>
      <c r="K26" s="18"/>
      <c r="L26" s="18"/>
      <c r="M26" s="18"/>
      <c r="N26" s="18"/>
      <c r="O26" s="18"/>
      <c r="P26" s="18"/>
      <c r="Q26" s="18"/>
      <c r="R26" s="18"/>
      <c r="S26" s="18"/>
      <c r="T26" s="18"/>
      <c r="U26" s="18"/>
    </row>
    <row r="27" spans="1:21" x14ac:dyDescent="0.25">
      <c r="A27" s="17" t="s">
        <v>16</v>
      </c>
      <c r="B27" s="198" t="s">
        <v>203</v>
      </c>
      <c r="C27" s="198"/>
      <c r="D27" s="198"/>
      <c r="E27" s="198"/>
      <c r="F27" s="18"/>
      <c r="G27" s="18"/>
      <c r="H27" s="18"/>
      <c r="I27" s="18"/>
      <c r="J27" s="18"/>
      <c r="K27" s="18"/>
      <c r="L27" s="18"/>
      <c r="M27" s="18"/>
      <c r="N27" s="18"/>
      <c r="O27" s="18"/>
      <c r="P27" s="18"/>
      <c r="Q27" s="18"/>
      <c r="R27" s="18"/>
      <c r="S27" s="18"/>
      <c r="T27" s="18"/>
      <c r="U27" s="18"/>
    </row>
    <row r="28" spans="1:21" x14ac:dyDescent="0.25">
      <c r="A28" s="18"/>
      <c r="B28" s="20" t="s">
        <v>204</v>
      </c>
      <c r="C28" s="18"/>
      <c r="D28" s="18"/>
      <c r="E28" s="18"/>
      <c r="F28" s="18"/>
      <c r="G28" s="18"/>
      <c r="H28" s="18"/>
      <c r="I28" s="18"/>
      <c r="J28" s="18"/>
      <c r="K28" s="18"/>
      <c r="L28" s="18"/>
      <c r="M28" s="18"/>
      <c r="N28" s="18"/>
      <c r="O28" s="18"/>
      <c r="P28" s="18"/>
      <c r="Q28" s="18"/>
      <c r="R28" s="18"/>
      <c r="S28" s="18"/>
      <c r="T28" s="18"/>
      <c r="U28" s="18"/>
    </row>
    <row r="29" spans="1:21" x14ac:dyDescent="0.25">
      <c r="A29" s="18" t="s">
        <v>22</v>
      </c>
      <c r="B29" s="20" t="s">
        <v>205</v>
      </c>
      <c r="C29" s="18"/>
      <c r="D29" s="18"/>
      <c r="E29" s="18"/>
      <c r="F29" s="18"/>
      <c r="G29" s="18"/>
      <c r="H29" s="18"/>
      <c r="I29" s="18"/>
      <c r="J29" s="18"/>
      <c r="K29" s="18"/>
      <c r="L29" s="18"/>
      <c r="M29" s="18"/>
      <c r="N29" s="18"/>
      <c r="O29" s="18"/>
      <c r="P29" s="18"/>
      <c r="Q29" s="18"/>
      <c r="R29" s="18"/>
      <c r="S29" s="18"/>
      <c r="T29" s="18"/>
      <c r="U29" s="18"/>
    </row>
    <row r="30" spans="1:21" x14ac:dyDescent="0.25">
      <c r="A30" s="16"/>
    </row>
  </sheetData>
  <mergeCells count="41">
    <mergeCell ref="A1:U1"/>
    <mergeCell ref="A2:U2"/>
    <mergeCell ref="A3:U3"/>
    <mergeCell ref="S4:U4"/>
    <mergeCell ref="L9:L10"/>
    <mergeCell ref="N7:O7"/>
    <mergeCell ref="P7:P10"/>
    <mergeCell ref="R7:S7"/>
    <mergeCell ref="T7:T10"/>
    <mergeCell ref="H8:J8"/>
    <mergeCell ref="N8:N10"/>
    <mergeCell ref="O8:O10"/>
    <mergeCell ref="R8:R10"/>
    <mergeCell ref="S8:S10"/>
    <mergeCell ref="M5:P5"/>
    <mergeCell ref="Q5:T5"/>
    <mergeCell ref="B27:E27"/>
    <mergeCell ref="B13:F13"/>
    <mergeCell ref="B14:E14"/>
    <mergeCell ref="B19:H19"/>
    <mergeCell ref="B22:F22"/>
    <mergeCell ref="B25:E25"/>
    <mergeCell ref="U5:U10"/>
    <mergeCell ref="F6:F10"/>
    <mergeCell ref="G6:L6"/>
    <mergeCell ref="M6:M10"/>
    <mergeCell ref="N6:P6"/>
    <mergeCell ref="Q6:Q10"/>
    <mergeCell ref="R6:T6"/>
    <mergeCell ref="G7:G10"/>
    <mergeCell ref="F5:L5"/>
    <mergeCell ref="H7:L7"/>
    <mergeCell ref="H9:H10"/>
    <mergeCell ref="I9:J9"/>
    <mergeCell ref="K9:K10"/>
    <mergeCell ref="K8:L8"/>
    <mergeCell ref="A5:A10"/>
    <mergeCell ref="B5:B10"/>
    <mergeCell ref="C5:C10"/>
    <mergeCell ref="D5:D10"/>
    <mergeCell ref="E5:E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sheetPr>
  <dimension ref="A1:I41"/>
  <sheetViews>
    <sheetView workbookViewId="0">
      <selection activeCell="E33" sqref="E33"/>
    </sheetView>
  </sheetViews>
  <sheetFormatPr defaultColWidth="9.140625" defaultRowHeight="15" x14ac:dyDescent="0.25"/>
  <cols>
    <col min="1" max="1" width="5.42578125" style="1" customWidth="1"/>
    <col min="2" max="2" width="45.7109375" style="1" customWidth="1"/>
    <col min="3" max="3" width="9.140625" style="1"/>
    <col min="4" max="4" width="8.7109375" style="1" customWidth="1"/>
    <col min="5" max="5" width="7" style="1" customWidth="1"/>
    <col min="6" max="7" width="8.28515625" style="1" customWidth="1"/>
    <col min="8" max="8" width="8.7109375" style="1" customWidth="1"/>
    <col min="9" max="16384" width="9.140625" style="1"/>
  </cols>
  <sheetData>
    <row r="1" spans="1:9" x14ac:dyDescent="0.25">
      <c r="A1" s="187" t="s">
        <v>224</v>
      </c>
      <c r="B1" s="187"/>
      <c r="C1" s="187"/>
      <c r="D1" s="187"/>
      <c r="E1" s="187"/>
      <c r="F1" s="187"/>
      <c r="G1" s="187"/>
      <c r="H1" s="187"/>
      <c r="I1" s="187"/>
    </row>
    <row r="2" spans="1:9" ht="18.75" x14ac:dyDescent="0.25">
      <c r="A2" s="182" t="s">
        <v>225</v>
      </c>
      <c r="B2" s="182"/>
      <c r="C2" s="182"/>
      <c r="D2" s="182"/>
      <c r="E2" s="182"/>
      <c r="F2" s="182"/>
      <c r="G2" s="182"/>
      <c r="H2" s="182"/>
      <c r="I2" s="182"/>
    </row>
    <row r="3" spans="1:9" x14ac:dyDescent="0.25">
      <c r="A3" s="188" t="s">
        <v>226</v>
      </c>
      <c r="B3" s="188"/>
      <c r="C3" s="188"/>
      <c r="D3" s="188"/>
      <c r="E3" s="188"/>
      <c r="F3" s="188"/>
      <c r="G3" s="188"/>
      <c r="H3" s="188"/>
      <c r="I3" s="188"/>
    </row>
    <row r="4" spans="1:9" x14ac:dyDescent="0.25">
      <c r="H4" s="189" t="s">
        <v>56</v>
      </c>
      <c r="I4" s="189"/>
    </row>
    <row r="5" spans="1:9" ht="20.25" customHeight="1" x14ac:dyDescent="0.25">
      <c r="A5" s="186" t="s">
        <v>3</v>
      </c>
      <c r="B5" s="186" t="s">
        <v>4</v>
      </c>
      <c r="C5" s="186" t="s">
        <v>227</v>
      </c>
      <c r="D5" s="186" t="s">
        <v>228</v>
      </c>
      <c r="E5" s="186" t="s">
        <v>229</v>
      </c>
      <c r="F5" s="186"/>
      <c r="G5" s="186" t="s">
        <v>230</v>
      </c>
      <c r="H5" s="186" t="s">
        <v>231</v>
      </c>
      <c r="I5" s="186" t="s">
        <v>232</v>
      </c>
    </row>
    <row r="6" spans="1:9" ht="54" customHeight="1" x14ac:dyDescent="0.25">
      <c r="A6" s="186"/>
      <c r="B6" s="186"/>
      <c r="C6" s="186"/>
      <c r="D6" s="186"/>
      <c r="E6" s="2" t="s">
        <v>233</v>
      </c>
      <c r="F6" s="2" t="s">
        <v>234</v>
      </c>
      <c r="G6" s="186"/>
      <c r="H6" s="186"/>
      <c r="I6" s="186"/>
    </row>
    <row r="7" spans="1:9" x14ac:dyDescent="0.25">
      <c r="A7" s="2" t="s">
        <v>15</v>
      </c>
      <c r="B7" s="2" t="s">
        <v>16</v>
      </c>
      <c r="C7" s="2">
        <v>1</v>
      </c>
      <c r="D7" s="2">
        <v>2</v>
      </c>
      <c r="E7" s="2" t="s">
        <v>235</v>
      </c>
      <c r="F7" s="2" t="s">
        <v>236</v>
      </c>
      <c r="G7" s="2">
        <v>5</v>
      </c>
      <c r="H7" s="2">
        <v>6</v>
      </c>
      <c r="I7" s="2">
        <v>7</v>
      </c>
    </row>
    <row r="8" spans="1:9" x14ac:dyDescent="0.25">
      <c r="A8" s="2" t="s">
        <v>15</v>
      </c>
      <c r="B8" s="14" t="s">
        <v>237</v>
      </c>
      <c r="C8" s="57">
        <f>+C9+C10+C13+C14+C15</f>
        <v>0</v>
      </c>
      <c r="D8" s="57">
        <f t="shared" ref="D8:I8" si="0">+D9+D10+D13+D14+D15</f>
        <v>0</v>
      </c>
      <c r="E8" s="57">
        <f t="shared" si="0"/>
        <v>0</v>
      </c>
      <c r="F8" s="57">
        <f t="shared" si="0"/>
        <v>0</v>
      </c>
      <c r="G8" s="57">
        <f t="shared" si="0"/>
        <v>0</v>
      </c>
      <c r="H8" s="57">
        <f t="shared" si="0"/>
        <v>0</v>
      </c>
      <c r="I8" s="57">
        <f t="shared" si="0"/>
        <v>0</v>
      </c>
    </row>
    <row r="9" spans="1:9" x14ac:dyDescent="0.25">
      <c r="A9" s="2" t="s">
        <v>83</v>
      </c>
      <c r="B9" s="14" t="s">
        <v>238</v>
      </c>
      <c r="C9" s="55"/>
      <c r="D9" s="55"/>
      <c r="E9" s="55"/>
      <c r="F9" s="55"/>
      <c r="G9" s="55"/>
      <c r="H9" s="55"/>
      <c r="I9" s="55"/>
    </row>
    <row r="10" spans="1:9" x14ac:dyDescent="0.25">
      <c r="A10" s="2" t="s">
        <v>70</v>
      </c>
      <c r="B10" s="14" t="s">
        <v>239</v>
      </c>
      <c r="C10" s="57">
        <f>SUM(C11:C12)</f>
        <v>0</v>
      </c>
      <c r="D10" s="57">
        <f t="shared" ref="D10:I10" si="1">SUM(D11:D12)</f>
        <v>0</v>
      </c>
      <c r="E10" s="57">
        <f t="shared" si="1"/>
        <v>0</v>
      </c>
      <c r="F10" s="57">
        <f t="shared" si="1"/>
        <v>0</v>
      </c>
      <c r="G10" s="57">
        <f t="shared" si="1"/>
        <v>0</v>
      </c>
      <c r="H10" s="57">
        <f t="shared" si="1"/>
        <v>0</v>
      </c>
      <c r="I10" s="57">
        <f t="shared" si="1"/>
        <v>0</v>
      </c>
    </row>
    <row r="11" spans="1:9" x14ac:dyDescent="0.25">
      <c r="A11" s="3">
        <v>1</v>
      </c>
      <c r="B11" s="4" t="s">
        <v>240</v>
      </c>
      <c r="C11" s="55"/>
      <c r="D11" s="55"/>
      <c r="E11" s="55"/>
      <c r="F11" s="55"/>
      <c r="G11" s="55"/>
      <c r="H11" s="55"/>
      <c r="I11" s="55"/>
    </row>
    <row r="12" spans="1:9" x14ac:dyDescent="0.25">
      <c r="A12" s="3">
        <v>2</v>
      </c>
      <c r="B12" s="4" t="s">
        <v>88</v>
      </c>
      <c r="C12" s="55"/>
      <c r="D12" s="55"/>
      <c r="E12" s="55"/>
      <c r="F12" s="55"/>
      <c r="G12" s="55"/>
      <c r="H12" s="55"/>
      <c r="I12" s="55"/>
    </row>
    <row r="13" spans="1:9" x14ac:dyDescent="0.25">
      <c r="A13" s="2" t="s">
        <v>73</v>
      </c>
      <c r="B13" s="14" t="s">
        <v>241</v>
      </c>
      <c r="C13" s="55"/>
      <c r="D13" s="55"/>
      <c r="E13" s="55"/>
      <c r="F13" s="55"/>
      <c r="G13" s="55"/>
      <c r="H13" s="55"/>
      <c r="I13" s="55"/>
    </row>
    <row r="14" spans="1:9" x14ac:dyDescent="0.25">
      <c r="A14" s="2" t="s">
        <v>77</v>
      </c>
      <c r="B14" s="14" t="s">
        <v>242</v>
      </c>
      <c r="C14" s="55"/>
      <c r="D14" s="55"/>
      <c r="E14" s="55"/>
      <c r="F14" s="55"/>
      <c r="G14" s="55"/>
      <c r="H14" s="55"/>
      <c r="I14" s="55"/>
    </row>
    <row r="15" spans="1:9" x14ac:dyDescent="0.25">
      <c r="A15" s="2" t="s">
        <v>113</v>
      </c>
      <c r="B15" s="14" t="s">
        <v>243</v>
      </c>
      <c r="C15" s="55"/>
      <c r="D15" s="55"/>
      <c r="E15" s="55"/>
      <c r="F15" s="55"/>
      <c r="G15" s="55"/>
      <c r="H15" s="55"/>
      <c r="I15" s="55"/>
    </row>
    <row r="16" spans="1:9" x14ac:dyDescent="0.25">
      <c r="A16" s="2" t="s">
        <v>16</v>
      </c>
      <c r="B16" s="14" t="s">
        <v>90</v>
      </c>
      <c r="C16" s="57">
        <f>+C17+C24+C27</f>
        <v>0</v>
      </c>
      <c r="D16" s="57">
        <f t="shared" ref="D16:I16" si="2">+D17+D24+D27</f>
        <v>0</v>
      </c>
      <c r="E16" s="57">
        <f t="shared" si="2"/>
        <v>0</v>
      </c>
      <c r="F16" s="57">
        <f t="shared" si="2"/>
        <v>0</v>
      </c>
      <c r="G16" s="57">
        <f t="shared" si="2"/>
        <v>0</v>
      </c>
      <c r="H16" s="57">
        <f t="shared" si="2"/>
        <v>0</v>
      </c>
      <c r="I16" s="57">
        <f t="shared" si="2"/>
        <v>0</v>
      </c>
    </row>
    <row r="17" spans="1:9" x14ac:dyDescent="0.25">
      <c r="A17" s="2" t="s">
        <v>83</v>
      </c>
      <c r="B17" s="14" t="s">
        <v>244</v>
      </c>
      <c r="C17" s="57">
        <f>SUM(C18:C23)</f>
        <v>0</v>
      </c>
      <c r="D17" s="57">
        <f t="shared" ref="D17:I17" si="3">SUM(D18:D23)</f>
        <v>0</v>
      </c>
      <c r="E17" s="57">
        <f t="shared" si="3"/>
        <v>0</v>
      </c>
      <c r="F17" s="57">
        <f t="shared" si="3"/>
        <v>0</v>
      </c>
      <c r="G17" s="57">
        <f t="shared" si="3"/>
        <v>0</v>
      </c>
      <c r="H17" s="57">
        <f t="shared" si="3"/>
        <v>0</v>
      </c>
      <c r="I17" s="57">
        <f t="shared" si="3"/>
        <v>0</v>
      </c>
    </row>
    <row r="18" spans="1:9" x14ac:dyDescent="0.25">
      <c r="A18" s="3">
        <v>1</v>
      </c>
      <c r="B18" s="4" t="s">
        <v>93</v>
      </c>
      <c r="C18" s="55"/>
      <c r="D18" s="55"/>
      <c r="E18" s="55"/>
      <c r="F18" s="55"/>
      <c r="G18" s="55"/>
      <c r="H18" s="55"/>
      <c r="I18" s="55"/>
    </row>
    <row r="19" spans="1:9" x14ac:dyDescent="0.25">
      <c r="A19" s="3">
        <v>2</v>
      </c>
      <c r="B19" s="4" t="s">
        <v>96</v>
      </c>
      <c r="C19" s="55"/>
      <c r="D19" s="55"/>
      <c r="E19" s="55"/>
      <c r="F19" s="55"/>
      <c r="G19" s="55"/>
      <c r="H19" s="55"/>
      <c r="I19" s="55"/>
    </row>
    <row r="20" spans="1:9" ht="30" x14ac:dyDescent="0.25">
      <c r="A20" s="3">
        <v>3</v>
      </c>
      <c r="B20" s="4" t="s">
        <v>245</v>
      </c>
      <c r="C20" s="55"/>
      <c r="D20" s="55"/>
      <c r="E20" s="55"/>
      <c r="F20" s="55"/>
      <c r="G20" s="55"/>
      <c r="H20" s="55"/>
      <c r="I20" s="55"/>
    </row>
    <row r="21" spans="1:9" x14ac:dyDescent="0.25">
      <c r="A21" s="3">
        <v>4</v>
      </c>
      <c r="B21" s="4" t="s">
        <v>246</v>
      </c>
      <c r="C21" s="55"/>
      <c r="D21" s="55"/>
      <c r="E21" s="55"/>
      <c r="F21" s="55"/>
      <c r="G21" s="55"/>
      <c r="H21" s="55"/>
      <c r="I21" s="55"/>
    </row>
    <row r="22" spans="1:9" x14ac:dyDescent="0.25">
      <c r="A22" s="3">
        <v>5</v>
      </c>
      <c r="B22" s="4" t="s">
        <v>247</v>
      </c>
      <c r="C22" s="55"/>
      <c r="D22" s="55"/>
      <c r="E22" s="55"/>
      <c r="F22" s="55"/>
      <c r="G22" s="55"/>
      <c r="H22" s="55"/>
      <c r="I22" s="55"/>
    </row>
    <row r="23" spans="1:9" x14ac:dyDescent="0.25">
      <c r="A23" s="3">
        <v>6</v>
      </c>
      <c r="B23" s="4" t="s">
        <v>98</v>
      </c>
      <c r="C23" s="55"/>
      <c r="D23" s="55"/>
      <c r="E23" s="55"/>
      <c r="F23" s="55"/>
      <c r="G23" s="55"/>
      <c r="H23" s="55"/>
      <c r="I23" s="55"/>
    </row>
    <row r="24" spans="1:9" x14ac:dyDescent="0.25">
      <c r="A24" s="2" t="s">
        <v>70</v>
      </c>
      <c r="B24" s="14" t="s">
        <v>248</v>
      </c>
      <c r="C24" s="57">
        <f>SUM(C25:C26)</f>
        <v>0</v>
      </c>
      <c r="D24" s="57">
        <f t="shared" ref="D24:I24" si="4">SUM(D25:D26)</f>
        <v>0</v>
      </c>
      <c r="E24" s="57">
        <f t="shared" si="4"/>
        <v>0</v>
      </c>
      <c r="F24" s="57">
        <f t="shared" si="4"/>
        <v>0</v>
      </c>
      <c r="G24" s="57">
        <f t="shared" si="4"/>
        <v>0</v>
      </c>
      <c r="H24" s="57">
        <f t="shared" si="4"/>
        <v>0</v>
      </c>
      <c r="I24" s="57">
        <f t="shared" si="4"/>
        <v>0</v>
      </c>
    </row>
    <row r="25" spans="1:9" x14ac:dyDescent="0.25">
      <c r="A25" s="3">
        <v>1</v>
      </c>
      <c r="B25" s="4" t="s">
        <v>249</v>
      </c>
      <c r="C25" s="55"/>
      <c r="D25" s="55"/>
      <c r="E25" s="55"/>
      <c r="F25" s="55"/>
      <c r="G25" s="55"/>
      <c r="H25" s="55"/>
      <c r="I25" s="55"/>
    </row>
    <row r="26" spans="1:9" x14ac:dyDescent="0.25">
      <c r="A26" s="3">
        <v>2</v>
      </c>
      <c r="B26" s="4" t="s">
        <v>250</v>
      </c>
      <c r="C26" s="55"/>
      <c r="D26" s="55"/>
      <c r="E26" s="55"/>
      <c r="F26" s="55"/>
      <c r="G26" s="55"/>
      <c r="H26" s="55"/>
      <c r="I26" s="55"/>
    </row>
    <row r="27" spans="1:9" x14ac:dyDescent="0.25">
      <c r="A27" s="2" t="s">
        <v>73</v>
      </c>
      <c r="B27" s="14" t="s">
        <v>251</v>
      </c>
      <c r="C27" s="55"/>
      <c r="D27" s="55"/>
      <c r="E27" s="55"/>
      <c r="F27" s="55"/>
      <c r="G27" s="55"/>
      <c r="H27" s="55"/>
      <c r="I27" s="55"/>
    </row>
    <row r="28" spans="1:9" x14ac:dyDescent="0.25">
      <c r="A28" s="2" t="s">
        <v>79</v>
      </c>
      <c r="B28" s="14" t="s">
        <v>252</v>
      </c>
      <c r="C28" s="55"/>
      <c r="D28" s="55"/>
      <c r="E28" s="55"/>
      <c r="F28" s="55"/>
      <c r="G28" s="55"/>
      <c r="H28" s="55"/>
      <c r="I28" s="55"/>
    </row>
    <row r="29" spans="1:9" x14ac:dyDescent="0.25">
      <c r="A29" s="2" t="s">
        <v>89</v>
      </c>
      <c r="B29" s="14" t="s">
        <v>253</v>
      </c>
      <c r="C29" s="57">
        <f>+C30+C31+C32+C35+C38</f>
        <v>0</v>
      </c>
      <c r="D29" s="57">
        <f t="shared" ref="D29:I29" si="5">+D30+D31+D32+D35+D38</f>
        <v>0</v>
      </c>
      <c r="E29" s="57">
        <f t="shared" si="5"/>
        <v>0</v>
      </c>
      <c r="F29" s="57">
        <f t="shared" si="5"/>
        <v>0</v>
      </c>
      <c r="G29" s="57">
        <f t="shared" si="5"/>
        <v>0</v>
      </c>
      <c r="H29" s="57">
        <f t="shared" si="5"/>
        <v>0</v>
      </c>
      <c r="I29" s="57">
        <f t="shared" si="5"/>
        <v>0</v>
      </c>
    </row>
    <row r="30" spans="1:9" x14ac:dyDescent="0.25">
      <c r="A30" s="2" t="s">
        <v>83</v>
      </c>
      <c r="B30" s="14" t="s">
        <v>254</v>
      </c>
      <c r="C30" s="55"/>
      <c r="D30" s="55"/>
      <c r="E30" s="55"/>
      <c r="F30" s="55"/>
      <c r="G30" s="55"/>
      <c r="H30" s="55"/>
      <c r="I30" s="55"/>
    </row>
    <row r="31" spans="1:9" x14ac:dyDescent="0.25">
      <c r="A31" s="2" t="s">
        <v>70</v>
      </c>
      <c r="B31" s="14" t="s">
        <v>255</v>
      </c>
      <c r="C31" s="55"/>
      <c r="D31" s="55"/>
      <c r="E31" s="55"/>
      <c r="F31" s="55"/>
      <c r="G31" s="55"/>
      <c r="H31" s="55"/>
      <c r="I31" s="55"/>
    </row>
    <row r="32" spans="1:9" x14ac:dyDescent="0.25">
      <c r="A32" s="2" t="s">
        <v>73</v>
      </c>
      <c r="B32" s="14" t="s">
        <v>256</v>
      </c>
      <c r="C32" s="57">
        <f>SUM(C33:C34)</f>
        <v>0</v>
      </c>
      <c r="D32" s="57">
        <f t="shared" ref="D32:I32" si="6">SUM(D33:D34)</f>
        <v>0</v>
      </c>
      <c r="E32" s="57">
        <f t="shared" si="6"/>
        <v>0</v>
      </c>
      <c r="F32" s="57">
        <f t="shared" si="6"/>
        <v>0</v>
      </c>
      <c r="G32" s="57">
        <f t="shared" si="6"/>
        <v>0</v>
      </c>
      <c r="H32" s="57">
        <f t="shared" si="6"/>
        <v>0</v>
      </c>
      <c r="I32" s="57">
        <f t="shared" si="6"/>
        <v>0</v>
      </c>
    </row>
    <row r="33" spans="1:9" x14ac:dyDescent="0.25">
      <c r="A33" s="3">
        <v>1</v>
      </c>
      <c r="B33" s="56" t="s">
        <v>952</v>
      </c>
      <c r="C33" s="55"/>
      <c r="D33" s="55"/>
      <c r="E33" s="55"/>
      <c r="F33" s="55"/>
      <c r="G33" s="55"/>
      <c r="H33" s="55"/>
      <c r="I33" s="55"/>
    </row>
    <row r="34" spans="1:9" ht="30" customHeight="1" x14ac:dyDescent="0.25">
      <c r="A34" s="3">
        <v>2</v>
      </c>
      <c r="B34" s="56" t="s">
        <v>257</v>
      </c>
      <c r="C34" s="55"/>
      <c r="D34" s="55"/>
      <c r="E34" s="55"/>
      <c r="F34" s="55"/>
      <c r="G34" s="55"/>
      <c r="H34" s="55"/>
      <c r="I34" s="55"/>
    </row>
    <row r="35" spans="1:9" x14ac:dyDescent="0.25">
      <c r="A35" s="2" t="s">
        <v>77</v>
      </c>
      <c r="B35" s="14" t="s">
        <v>258</v>
      </c>
      <c r="C35" s="57">
        <f t="shared" ref="C35:I35" si="7">SUM(C36:C37)</f>
        <v>0</v>
      </c>
      <c r="D35" s="57">
        <f t="shared" si="7"/>
        <v>0</v>
      </c>
      <c r="E35" s="57">
        <f t="shared" si="7"/>
        <v>0</v>
      </c>
      <c r="F35" s="57">
        <f t="shared" si="7"/>
        <v>0</v>
      </c>
      <c r="G35" s="57">
        <f t="shared" si="7"/>
        <v>0</v>
      </c>
      <c r="H35" s="57">
        <f t="shared" si="7"/>
        <v>0</v>
      </c>
      <c r="I35" s="57">
        <f t="shared" si="7"/>
        <v>0</v>
      </c>
    </row>
    <row r="36" spans="1:9" x14ac:dyDescent="0.25">
      <c r="A36" s="3">
        <v>1</v>
      </c>
      <c r="B36" s="4" t="s">
        <v>259</v>
      </c>
      <c r="C36" s="55"/>
      <c r="D36" s="55"/>
      <c r="E36" s="55"/>
      <c r="F36" s="55"/>
      <c r="G36" s="55"/>
      <c r="H36" s="55"/>
      <c r="I36" s="55"/>
    </row>
    <row r="37" spans="1:9" x14ac:dyDescent="0.25">
      <c r="A37" s="3">
        <v>2</v>
      </c>
      <c r="B37" s="4" t="s">
        <v>260</v>
      </c>
      <c r="C37" s="55"/>
      <c r="D37" s="55"/>
      <c r="E37" s="55"/>
      <c r="F37" s="55"/>
      <c r="G37" s="55"/>
      <c r="H37" s="55"/>
      <c r="I37" s="55"/>
    </row>
    <row r="38" spans="1:9" x14ac:dyDescent="0.25">
      <c r="A38" s="2" t="s">
        <v>113</v>
      </c>
      <c r="B38" s="14" t="s">
        <v>114</v>
      </c>
      <c r="C38" s="55"/>
      <c r="D38" s="55"/>
      <c r="E38" s="55"/>
      <c r="F38" s="55"/>
      <c r="G38" s="55"/>
      <c r="H38" s="55"/>
      <c r="I38" s="55"/>
    </row>
    <row r="39" spans="1:9" ht="19.5" customHeight="1" x14ac:dyDescent="0.25">
      <c r="A39" s="15" t="s">
        <v>118</v>
      </c>
    </row>
    <row r="40" spans="1:9" ht="51" customHeight="1" x14ac:dyDescent="0.25">
      <c r="A40" s="190" t="s">
        <v>119</v>
      </c>
      <c r="B40" s="190"/>
      <c r="C40" s="190"/>
      <c r="D40" s="190"/>
      <c r="E40" s="190"/>
      <c r="F40" s="190"/>
      <c r="G40" s="190"/>
      <c r="H40" s="190"/>
      <c r="I40" s="190"/>
    </row>
    <row r="41" spans="1:9" ht="36" customHeight="1" x14ac:dyDescent="0.25">
      <c r="A41" s="190" t="s">
        <v>261</v>
      </c>
      <c r="B41" s="190"/>
      <c r="C41" s="190"/>
      <c r="D41" s="190"/>
      <c r="E41" s="190"/>
      <c r="F41" s="190"/>
      <c r="G41" s="190"/>
      <c r="H41" s="190"/>
      <c r="I41" s="190"/>
    </row>
  </sheetData>
  <mergeCells count="14">
    <mergeCell ref="A40:I40"/>
    <mergeCell ref="A41:I41"/>
    <mergeCell ref="H5:H6"/>
    <mergeCell ref="I5:I6"/>
    <mergeCell ref="A1:I1"/>
    <mergeCell ref="A2:I2"/>
    <mergeCell ref="A3:I3"/>
    <mergeCell ref="H4:I4"/>
    <mergeCell ref="A5:A6"/>
    <mergeCell ref="B5:B6"/>
    <mergeCell ref="C5:C6"/>
    <mergeCell ref="D5:D6"/>
    <mergeCell ref="E5:F5"/>
    <mergeCell ref="G5:G6"/>
  </mergeCells>
  <pageMargins left="0.55000000000000004" right="0.23"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39997558519241921"/>
  </sheetPr>
  <dimension ref="A1:G38"/>
  <sheetViews>
    <sheetView workbookViewId="0">
      <selection activeCell="E33" sqref="E33"/>
    </sheetView>
  </sheetViews>
  <sheetFormatPr defaultColWidth="9.140625" defaultRowHeight="15" x14ac:dyDescent="0.25"/>
  <cols>
    <col min="1" max="1" width="5.7109375" style="1" customWidth="1"/>
    <col min="2" max="2" width="45.28515625" style="1" customWidth="1"/>
    <col min="3" max="4" width="11.28515625" style="1" customWidth="1"/>
    <col min="5" max="7" width="11.5703125" style="1" customWidth="1"/>
    <col min="8" max="16384" width="9.140625" style="1"/>
  </cols>
  <sheetData>
    <row r="1" spans="1:7" x14ac:dyDescent="0.25">
      <c r="A1" s="187" t="s">
        <v>262</v>
      </c>
      <c r="B1" s="187"/>
      <c r="C1" s="187"/>
      <c r="D1" s="187"/>
      <c r="E1" s="187"/>
      <c r="F1" s="187"/>
      <c r="G1" s="187"/>
    </row>
    <row r="2" spans="1:7" ht="25.5" customHeight="1" x14ac:dyDescent="0.25">
      <c r="A2" s="182" t="s">
        <v>263</v>
      </c>
      <c r="B2" s="182"/>
      <c r="C2" s="182"/>
      <c r="D2" s="182"/>
      <c r="E2" s="182"/>
      <c r="F2" s="182"/>
      <c r="G2" s="182"/>
    </row>
    <row r="3" spans="1:7" x14ac:dyDescent="0.25">
      <c r="A3" s="188" t="s">
        <v>264</v>
      </c>
      <c r="B3" s="188"/>
      <c r="C3" s="188"/>
      <c r="D3" s="188"/>
      <c r="E3" s="188"/>
      <c r="F3" s="188"/>
      <c r="G3" s="188"/>
    </row>
    <row r="4" spans="1:7" x14ac:dyDescent="0.25">
      <c r="F4" s="189" t="s">
        <v>56</v>
      </c>
      <c r="G4" s="189"/>
    </row>
    <row r="5" spans="1:7" ht="62.25" customHeight="1" x14ac:dyDescent="0.25">
      <c r="A5" s="2" t="s">
        <v>3</v>
      </c>
      <c r="B5" s="2" t="s">
        <v>265</v>
      </c>
      <c r="C5" s="2" t="s">
        <v>959</v>
      </c>
      <c r="D5" s="2" t="s">
        <v>266</v>
      </c>
      <c r="E5" s="2" t="s">
        <v>229</v>
      </c>
      <c r="F5" s="2" t="s">
        <v>267</v>
      </c>
      <c r="G5" s="2" t="s">
        <v>268</v>
      </c>
    </row>
    <row r="6" spans="1:7" x14ac:dyDescent="0.25">
      <c r="A6" s="2" t="s">
        <v>15</v>
      </c>
      <c r="B6" s="2" t="s">
        <v>16</v>
      </c>
      <c r="C6" s="2">
        <v>1</v>
      </c>
      <c r="D6" s="2">
        <v>2</v>
      </c>
      <c r="E6" s="2" t="s">
        <v>269</v>
      </c>
      <c r="F6" s="2">
        <v>4</v>
      </c>
      <c r="G6" s="2">
        <v>5</v>
      </c>
    </row>
    <row r="7" spans="1:7" x14ac:dyDescent="0.25">
      <c r="A7" s="3"/>
      <c r="B7" s="14" t="s">
        <v>270</v>
      </c>
      <c r="C7" s="57">
        <f>+C10+C24+C27+C30</f>
        <v>0</v>
      </c>
      <c r="D7" s="57">
        <f t="shared" ref="D7:G7" si="0">+D10+D24+D27+D30</f>
        <v>0</v>
      </c>
      <c r="E7" s="57">
        <f t="shared" si="0"/>
        <v>0</v>
      </c>
      <c r="F7" s="57">
        <f t="shared" si="0"/>
        <v>0</v>
      </c>
      <c r="G7" s="57">
        <f t="shared" si="0"/>
        <v>0</v>
      </c>
    </row>
    <row r="8" spans="1:7" x14ac:dyDescent="0.25">
      <c r="A8" s="3"/>
      <c r="B8" s="5" t="s">
        <v>271</v>
      </c>
      <c r="C8" s="3"/>
      <c r="D8" s="3"/>
      <c r="E8" s="3"/>
      <c r="F8" s="3"/>
      <c r="G8" s="3"/>
    </row>
    <row r="9" spans="1:7" x14ac:dyDescent="0.25">
      <c r="A9" s="3"/>
      <c r="B9" s="5" t="s">
        <v>272</v>
      </c>
      <c r="C9" s="3"/>
      <c r="D9" s="3"/>
      <c r="E9" s="3"/>
      <c r="F9" s="3"/>
      <c r="G9" s="3"/>
    </row>
    <row r="10" spans="1:7" x14ac:dyDescent="0.25">
      <c r="A10" s="2" t="s">
        <v>83</v>
      </c>
      <c r="B10" s="14" t="s">
        <v>65</v>
      </c>
      <c r="C10" s="57">
        <f>SUM(C14:C23)</f>
        <v>0</v>
      </c>
      <c r="D10" s="57">
        <f t="shared" ref="D10:G10" si="1">SUM(D14:D23)</f>
        <v>0</v>
      </c>
      <c r="E10" s="57">
        <f t="shared" si="1"/>
        <v>0</v>
      </c>
      <c r="F10" s="57">
        <f t="shared" si="1"/>
        <v>0</v>
      </c>
      <c r="G10" s="57">
        <f t="shared" si="1"/>
        <v>0</v>
      </c>
    </row>
    <row r="11" spans="1:7" x14ac:dyDescent="0.25">
      <c r="A11" s="3"/>
      <c r="B11" s="5" t="s">
        <v>273</v>
      </c>
      <c r="C11" s="3"/>
      <c r="D11" s="3"/>
      <c r="E11" s="3"/>
      <c r="F11" s="3"/>
      <c r="G11" s="3"/>
    </row>
    <row r="12" spans="1:7" x14ac:dyDescent="0.25">
      <c r="A12" s="3"/>
      <c r="B12" s="5" t="s">
        <v>274</v>
      </c>
      <c r="C12" s="3"/>
      <c r="D12" s="3"/>
      <c r="E12" s="3"/>
      <c r="F12" s="3"/>
      <c r="G12" s="3"/>
    </row>
    <row r="13" spans="1:7" x14ac:dyDescent="0.25">
      <c r="A13" s="3"/>
      <c r="B13" s="5" t="s">
        <v>134</v>
      </c>
      <c r="C13" s="3"/>
      <c r="D13" s="3"/>
      <c r="E13" s="3"/>
      <c r="F13" s="3"/>
      <c r="G13" s="3"/>
    </row>
    <row r="14" spans="1:7" ht="30" x14ac:dyDescent="0.25">
      <c r="A14" s="3">
        <v>1</v>
      </c>
      <c r="B14" s="4" t="s">
        <v>275</v>
      </c>
      <c r="C14" s="3"/>
      <c r="D14" s="3"/>
      <c r="E14" s="3"/>
      <c r="F14" s="3"/>
      <c r="G14" s="3"/>
    </row>
    <row r="15" spans="1:7" ht="30" x14ac:dyDescent="0.25">
      <c r="A15" s="3">
        <v>2</v>
      </c>
      <c r="B15" s="4" t="s">
        <v>276</v>
      </c>
      <c r="C15" s="3"/>
      <c r="D15" s="3"/>
      <c r="E15" s="3"/>
      <c r="F15" s="3"/>
      <c r="G15" s="3"/>
    </row>
    <row r="16" spans="1:7" ht="30" x14ac:dyDescent="0.25">
      <c r="A16" s="3">
        <v>3</v>
      </c>
      <c r="B16" s="4" t="s">
        <v>277</v>
      </c>
      <c r="C16" s="3"/>
      <c r="D16" s="3"/>
      <c r="E16" s="3"/>
      <c r="F16" s="3"/>
      <c r="G16" s="3"/>
    </row>
    <row r="17" spans="1:7" x14ac:dyDescent="0.25">
      <c r="A17" s="3">
        <v>4</v>
      </c>
      <c r="B17" s="4" t="s">
        <v>278</v>
      </c>
      <c r="C17" s="3"/>
      <c r="D17" s="3"/>
      <c r="E17" s="3"/>
      <c r="F17" s="3"/>
      <c r="G17" s="3"/>
    </row>
    <row r="18" spans="1:7" x14ac:dyDescent="0.25">
      <c r="A18" s="3">
        <v>5</v>
      </c>
      <c r="B18" s="4" t="s">
        <v>279</v>
      </c>
      <c r="C18" s="3"/>
      <c r="D18" s="3"/>
      <c r="E18" s="3"/>
      <c r="F18" s="3"/>
      <c r="G18" s="3"/>
    </row>
    <row r="19" spans="1:7" x14ac:dyDescent="0.25">
      <c r="A19" s="3">
        <v>6</v>
      </c>
      <c r="B19" s="4" t="s">
        <v>280</v>
      </c>
      <c r="C19" s="3"/>
      <c r="D19" s="3"/>
      <c r="E19" s="3"/>
      <c r="F19" s="3"/>
      <c r="G19" s="3"/>
    </row>
    <row r="20" spans="1:7" x14ac:dyDescent="0.25">
      <c r="A20" s="3">
        <v>7</v>
      </c>
      <c r="B20" s="4" t="s">
        <v>281</v>
      </c>
      <c r="C20" s="3"/>
      <c r="D20" s="3"/>
      <c r="E20" s="3"/>
      <c r="F20" s="3"/>
      <c r="G20" s="3"/>
    </row>
    <row r="21" spans="1:7" x14ac:dyDescent="0.25">
      <c r="A21" s="3">
        <v>8</v>
      </c>
      <c r="B21" s="4" t="s">
        <v>282</v>
      </c>
      <c r="C21" s="3"/>
      <c r="D21" s="3"/>
      <c r="E21" s="3"/>
      <c r="F21" s="3"/>
      <c r="G21" s="3"/>
    </row>
    <row r="22" spans="1:7" x14ac:dyDescent="0.25">
      <c r="A22" s="3">
        <v>9</v>
      </c>
      <c r="B22" s="4" t="s">
        <v>283</v>
      </c>
      <c r="C22" s="3"/>
      <c r="D22" s="3"/>
      <c r="E22" s="3"/>
      <c r="F22" s="3"/>
      <c r="G22" s="3"/>
    </row>
    <row r="23" spans="1:7" ht="30" x14ac:dyDescent="0.25">
      <c r="A23" s="3">
        <v>10</v>
      </c>
      <c r="B23" s="4" t="s">
        <v>284</v>
      </c>
      <c r="C23" s="3"/>
      <c r="D23" s="3"/>
      <c r="E23" s="3"/>
      <c r="F23" s="3"/>
      <c r="G23" s="3"/>
    </row>
    <row r="24" spans="1:7" x14ac:dyDescent="0.25">
      <c r="A24" s="2" t="s">
        <v>70</v>
      </c>
      <c r="B24" s="14" t="s">
        <v>285</v>
      </c>
      <c r="C24" s="3"/>
      <c r="D24" s="3"/>
      <c r="E24" s="3"/>
      <c r="F24" s="3"/>
      <c r="G24" s="3"/>
    </row>
    <row r="25" spans="1:7" x14ac:dyDescent="0.25">
      <c r="A25" s="3"/>
      <c r="B25" s="5" t="s">
        <v>273</v>
      </c>
      <c r="C25" s="3"/>
      <c r="D25" s="3"/>
      <c r="E25" s="3"/>
      <c r="F25" s="3"/>
      <c r="G25" s="3"/>
    </row>
    <row r="26" spans="1:7" x14ac:dyDescent="0.25">
      <c r="A26" s="3"/>
      <c r="B26" s="5" t="s">
        <v>274</v>
      </c>
      <c r="C26" s="3"/>
      <c r="D26" s="3"/>
      <c r="E26" s="3"/>
      <c r="F26" s="3"/>
      <c r="G26" s="3"/>
    </row>
    <row r="27" spans="1:7" x14ac:dyDescent="0.25">
      <c r="A27" s="2" t="s">
        <v>73</v>
      </c>
      <c r="B27" s="14" t="s">
        <v>286</v>
      </c>
      <c r="C27" s="3"/>
      <c r="D27" s="3"/>
      <c r="E27" s="3"/>
      <c r="F27" s="3"/>
      <c r="G27" s="3"/>
    </row>
    <row r="28" spans="1:7" x14ac:dyDescent="0.25">
      <c r="A28" s="3"/>
      <c r="B28" s="5" t="s">
        <v>273</v>
      </c>
      <c r="C28" s="3"/>
      <c r="D28" s="3"/>
      <c r="E28" s="3"/>
      <c r="F28" s="3"/>
      <c r="G28" s="3"/>
    </row>
    <row r="29" spans="1:7" x14ac:dyDescent="0.25">
      <c r="A29" s="3"/>
      <c r="B29" s="5" t="s">
        <v>274</v>
      </c>
      <c r="C29" s="3"/>
      <c r="D29" s="3"/>
      <c r="E29" s="3"/>
      <c r="F29" s="3"/>
      <c r="G29" s="3"/>
    </row>
    <row r="30" spans="1:7" x14ac:dyDescent="0.25">
      <c r="A30" s="2" t="s">
        <v>77</v>
      </c>
      <c r="B30" s="14" t="s">
        <v>287</v>
      </c>
      <c r="C30" s="3"/>
      <c r="D30" s="3"/>
      <c r="E30" s="3"/>
      <c r="F30" s="3"/>
      <c r="G30" s="3"/>
    </row>
    <row r="31" spans="1:7" x14ac:dyDescent="0.25">
      <c r="A31" s="3"/>
      <c r="B31" s="5" t="s">
        <v>273</v>
      </c>
      <c r="C31" s="3"/>
      <c r="D31" s="3"/>
      <c r="E31" s="3"/>
      <c r="F31" s="3"/>
      <c r="G31" s="3"/>
    </row>
    <row r="32" spans="1:7" x14ac:dyDescent="0.25">
      <c r="A32" s="3"/>
      <c r="B32" s="5" t="s">
        <v>274</v>
      </c>
      <c r="C32" s="3"/>
      <c r="D32" s="3"/>
      <c r="E32" s="3"/>
      <c r="F32" s="3"/>
      <c r="G32" s="3"/>
    </row>
    <row r="33" spans="1:7" ht="23.25" customHeight="1" x14ac:dyDescent="0.25">
      <c r="A33" s="15" t="s">
        <v>288</v>
      </c>
    </row>
    <row r="34" spans="1:7" ht="33.75" customHeight="1" x14ac:dyDescent="0.25">
      <c r="A34" s="190" t="s">
        <v>289</v>
      </c>
      <c r="B34" s="190"/>
      <c r="C34" s="190"/>
      <c r="D34" s="190"/>
      <c r="E34" s="190"/>
      <c r="F34" s="190"/>
      <c r="G34" s="190"/>
    </row>
    <row r="35" spans="1:7" ht="36.75" customHeight="1" x14ac:dyDescent="0.25">
      <c r="A35" s="190" t="s">
        <v>290</v>
      </c>
      <c r="B35" s="190"/>
      <c r="C35" s="190"/>
      <c r="D35" s="190"/>
      <c r="E35" s="190"/>
      <c r="F35" s="190"/>
      <c r="G35" s="190"/>
    </row>
    <row r="36" spans="1:7" ht="52.5" customHeight="1" x14ac:dyDescent="0.25">
      <c r="A36" s="190" t="s">
        <v>291</v>
      </c>
      <c r="B36" s="190"/>
      <c r="C36" s="190"/>
      <c r="D36" s="190"/>
      <c r="E36" s="190"/>
      <c r="F36" s="190"/>
      <c r="G36" s="190"/>
    </row>
    <row r="37" spans="1:7" ht="47.25" customHeight="1" x14ac:dyDescent="0.25">
      <c r="A37" s="190" t="s">
        <v>292</v>
      </c>
      <c r="B37" s="190"/>
      <c r="C37" s="190"/>
      <c r="D37" s="190"/>
      <c r="E37" s="190"/>
      <c r="F37" s="190"/>
      <c r="G37" s="190"/>
    </row>
    <row r="38" spans="1:7" ht="27.75" customHeight="1" x14ac:dyDescent="0.25">
      <c r="A38" s="190" t="s">
        <v>293</v>
      </c>
      <c r="B38" s="190"/>
      <c r="C38" s="190"/>
      <c r="D38" s="190"/>
      <c r="E38" s="190"/>
      <c r="F38" s="190"/>
      <c r="G38" s="190"/>
    </row>
  </sheetData>
  <mergeCells count="9">
    <mergeCell ref="A36:G36"/>
    <mergeCell ref="A37:G37"/>
    <mergeCell ref="A38:G38"/>
    <mergeCell ref="A1:G1"/>
    <mergeCell ref="A2:G2"/>
    <mergeCell ref="A3:G3"/>
    <mergeCell ref="F4:G4"/>
    <mergeCell ref="A34:G34"/>
    <mergeCell ref="A35:G35"/>
  </mergeCells>
  <pageMargins left="0.70866141732283472" right="0.35433070866141736" top="0.6"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126</vt:i4>
      </vt:variant>
    </vt:vector>
  </HeadingPairs>
  <TitlesOfParts>
    <vt:vector size="186" baseType="lpstr">
      <vt:lpstr>PL tong hop</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 (Khong)</vt:lpstr>
      <vt:lpstr>ĐGCĐ THU, CHI MAU 19</vt:lpstr>
      <vt:lpstr>DANH GIA TH THU NSNN 20</vt:lpstr>
      <vt:lpstr>D. GIA TH THU NSNN THEO L.V 21</vt:lpstr>
      <vt:lpstr>22</vt:lpstr>
      <vt:lpstr>23</vt:lpstr>
      <vt:lpstr>24</vt:lpstr>
      <vt:lpstr>25</vt:lpstr>
      <vt:lpstr>26</vt:lpstr>
      <vt:lpstr>27</vt:lpstr>
      <vt:lpstr>28</vt:lpstr>
      <vt:lpstr>29</vt:lpstr>
      <vt:lpstr>CĐDT THU, CHI MAU 30</vt:lpstr>
      <vt:lpstr>31</vt:lpstr>
      <vt:lpstr>34 (Khong)</vt:lpstr>
      <vt:lpstr>36 (KHONG)</vt:lpstr>
      <vt:lpstr>DT CHI TX NSH TUNG CQ 37</vt:lpstr>
      <vt:lpstr>DT CTMTQG 38</vt:lpstr>
      <vt:lpstr>40 n(Khong)</vt:lpstr>
      <vt:lpstr>42(KHONG)</vt:lpstr>
      <vt:lpstr>43 (KHONG)</vt:lpstr>
      <vt:lpstr>44 (KHONG)</vt:lpstr>
      <vt:lpstr>45 (KHÔNG)</vt:lpstr>
      <vt:lpstr>47 (KHONG)</vt:lpstr>
      <vt:lpstr>DIEU CHINH DAU TU CONG 16-20</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'PL tong hop'!chuong_phuluc_1_name</vt:lpstr>
      <vt:lpstr>'10'!chuong_phuluc_10</vt:lpstr>
      <vt:lpstr>'10'!chuong_phuluc_10_name</vt:lpstr>
      <vt:lpstr>'11'!chuong_phuluc_11</vt:lpstr>
      <vt:lpstr>'11'!chuong_phuluc_11_name</vt:lpstr>
      <vt:lpstr>'12'!chuong_phuluc_12</vt:lpstr>
      <vt:lpstr>'12'!chuong_phuluc_12_name</vt:lpstr>
      <vt:lpstr>'13'!chuong_phuluc_13</vt:lpstr>
      <vt:lpstr>'13'!chuong_phuluc_13_name</vt:lpstr>
      <vt:lpstr>'14'!chuong_phuluc_14</vt:lpstr>
      <vt:lpstr>'14'!chuong_phuluc_14_name</vt:lpstr>
      <vt:lpstr>'15'!chuong_phuluc_15</vt:lpstr>
      <vt:lpstr>'15'!chuong_phuluc_15_name</vt:lpstr>
      <vt:lpstr>'16'!chuong_phuluc_16</vt:lpstr>
      <vt:lpstr>'16'!chuong_phuluc_16_name</vt:lpstr>
      <vt:lpstr>'17'!chuong_phuluc_17</vt:lpstr>
      <vt:lpstr>'17'!chuong_phuluc_17_name</vt:lpstr>
      <vt:lpstr>'18 (Khong)'!chuong_phuluc_18</vt:lpstr>
      <vt:lpstr>'18 (Khong)'!chuong_phuluc_18_name</vt:lpstr>
      <vt:lpstr>'ĐGCĐ THU, CHI MAU 19'!chuong_phuluc_19</vt:lpstr>
      <vt:lpstr>'ĐGCĐ THU, CHI MAU 19'!chuong_phuluc_19_name</vt:lpstr>
      <vt:lpstr>'01'!chuong_phuluc_2</vt:lpstr>
      <vt:lpstr>'02'!chuong_phuluc_2_1</vt:lpstr>
      <vt:lpstr>'02'!chuong_phuluc_2_1_name</vt:lpstr>
      <vt:lpstr>'01'!chuong_phuluc_2_name</vt:lpstr>
      <vt:lpstr>'DANH GIA TH THU NSNN 20'!chuong_phuluc_20</vt:lpstr>
      <vt:lpstr>'DANH GIA TH THU NSNN 20'!chuong_phuluc_20_name</vt:lpstr>
      <vt:lpstr>'D. GIA TH THU NSNN THEO L.V 21'!chuong_phuluc_21</vt:lpstr>
      <vt:lpstr>'D. GIA TH THU NSNN THEO L.V 21'!chuong_phuluc_21_name</vt:lpstr>
      <vt:lpstr>'22'!chuong_phuluc_22</vt:lpstr>
      <vt:lpstr>'22'!chuong_phuluc_22_name</vt:lpstr>
      <vt:lpstr>'23'!chuong_phuluc_23</vt:lpstr>
      <vt:lpstr>'23'!chuong_phuluc_23_name</vt:lpstr>
      <vt:lpstr>'24'!chuong_phuluc_24</vt:lpstr>
      <vt:lpstr>'24'!chuong_phuluc_24_name</vt:lpstr>
      <vt:lpstr>'25'!chuong_phuluc_25</vt:lpstr>
      <vt:lpstr>'25'!chuong_phuluc_25_name</vt:lpstr>
      <vt:lpstr>'26'!chuong_phuluc_26</vt:lpstr>
      <vt:lpstr>'26'!chuong_phuluc_26_name</vt:lpstr>
      <vt:lpstr>'27'!chuong_phuluc_27</vt:lpstr>
      <vt:lpstr>'27'!chuong_phuluc_27_name</vt:lpstr>
      <vt:lpstr>'28'!chuong_phuluc_28</vt:lpstr>
      <vt:lpstr>'28'!chuong_phuluc_28_name</vt:lpstr>
      <vt:lpstr>'29'!chuong_phuluc_29</vt:lpstr>
      <vt:lpstr>'29'!chuong_phuluc_29_name</vt:lpstr>
      <vt:lpstr>'03'!chuong_phuluc_3</vt:lpstr>
      <vt:lpstr>'03'!chuong_phuluc_3_name</vt:lpstr>
      <vt:lpstr>'CĐDT THU, CHI MAU 30'!chuong_phuluc_30</vt:lpstr>
      <vt:lpstr>'CĐDT THU, CHI MAU 30'!chuong_phuluc_30_name</vt:lpstr>
      <vt:lpstr>'31'!chuong_phuluc_31</vt:lpstr>
      <vt:lpstr>'31'!chuong_phuluc_31_name</vt:lpstr>
      <vt:lpstr>'34 (Khong)'!chuong_phuluc_34_name</vt:lpstr>
      <vt:lpstr>'36 (KHONG)'!chuong_phuluc_36</vt:lpstr>
      <vt:lpstr>'36 (KHONG)'!chuong_phuluc_36_name</vt:lpstr>
      <vt:lpstr>'DT CHI TX NSH TUNG CQ 37'!chuong_phuluc_37</vt:lpstr>
      <vt:lpstr>'DT CHI TX NSH TUNG CQ 37'!chuong_phuluc_37_name</vt:lpstr>
      <vt:lpstr>'DT CTMTQG 38'!chuong_phuluc_38</vt:lpstr>
      <vt:lpstr>'DT CTMTQG 38'!chuong_phuluc_38_name</vt:lpstr>
      <vt:lpstr>'04'!chuong_phuluc_4</vt:lpstr>
      <vt:lpstr>'04'!chuong_phuluc_4_name</vt:lpstr>
      <vt:lpstr>'40 n(Khong)'!chuong_phuluc_40</vt:lpstr>
      <vt:lpstr>'40 n(Khong)'!chuong_phuluc_40_name</vt:lpstr>
      <vt:lpstr>'42(KHONG)'!chuong_phuluc_42</vt:lpstr>
      <vt:lpstr>'42(KHONG)'!chuong_phuluc_42_name</vt:lpstr>
      <vt:lpstr>'43 (KHONG)'!chuong_phuluc_43</vt:lpstr>
      <vt:lpstr>'43 (KHONG)'!chuong_phuluc_43_name</vt:lpstr>
      <vt:lpstr>'44 (KHONG)'!chuong_phuluc_44</vt:lpstr>
      <vt:lpstr>'44 (KHONG)'!chuong_phuluc_44_name</vt:lpstr>
      <vt:lpstr>'44 (KHONG)'!chuong_phuluc_44_name_name</vt:lpstr>
      <vt:lpstr>'45 (KHÔNG)'!chuong_phuluc_45</vt:lpstr>
      <vt:lpstr>'45 (KHÔNG)'!chuong_phuluc_45_name</vt:lpstr>
      <vt:lpstr>'47 (KHONG)'!chuong_phuluc_47</vt:lpstr>
      <vt:lpstr>'47 (KHONG)'!chuong_phuluc_47_name</vt:lpstr>
      <vt:lpstr>'47 (KHONG)'!chuong_phuluc_47_name_name</vt:lpstr>
      <vt:lpstr>'48'!chuong_phuluc_48</vt:lpstr>
      <vt:lpstr>'48'!chuong_phuluc_48_name</vt:lpstr>
      <vt:lpstr>'49'!chuong_phuluc_49</vt:lpstr>
      <vt:lpstr>'49'!chuong_phuluc_49_name</vt:lpstr>
      <vt:lpstr>'05'!chuong_phuluc_5</vt:lpstr>
      <vt:lpstr>'05'!chuong_phuluc_5_name</vt:lpstr>
      <vt:lpstr>'50'!chuong_phuluc_50</vt:lpstr>
      <vt:lpstr>'50'!chuong_phuluc_50_name</vt:lpstr>
      <vt:lpstr>'51'!chuong_phuluc_51</vt:lpstr>
      <vt:lpstr>'51'!chuong_phuluc_51_name</vt:lpstr>
      <vt:lpstr>'52'!chuong_phuluc_52</vt:lpstr>
      <vt:lpstr>'52'!chuong_phuluc_52_name</vt:lpstr>
      <vt:lpstr>'53'!chuong_phuluc_53</vt:lpstr>
      <vt:lpstr>'53'!chuong_phuluc_53_name</vt:lpstr>
      <vt:lpstr>'54'!chuong_phuluc_54</vt:lpstr>
      <vt:lpstr>'54'!chuong_phuluc_54_name</vt:lpstr>
      <vt:lpstr>'55'!chuong_phuluc_55</vt:lpstr>
      <vt:lpstr>'55'!chuong_phuluc_55_name</vt:lpstr>
      <vt:lpstr>'56'!chuong_phuluc_56</vt:lpstr>
      <vt:lpstr>'56'!chuong_phuluc_56_name</vt:lpstr>
      <vt:lpstr>'57'!chuong_phuluc_57</vt:lpstr>
      <vt:lpstr>'57'!chuong_phuluc_57_name</vt:lpstr>
      <vt:lpstr>'58'!chuong_phuluc_58</vt:lpstr>
      <vt:lpstr>'58'!chuong_phuluc_58_name</vt:lpstr>
      <vt:lpstr>'59'!chuong_phuluc_59_name</vt:lpstr>
      <vt:lpstr>'06'!chuong_phuluc_6</vt:lpstr>
      <vt:lpstr>'06'!chuong_phuluc_6_name</vt:lpstr>
      <vt:lpstr>'60'!chuong_phuluc_60</vt:lpstr>
      <vt:lpstr>'60'!chuong_phuluc_60_name</vt:lpstr>
      <vt:lpstr>'61'!chuong_phuluc_61</vt:lpstr>
      <vt:lpstr>'61'!chuong_phuluc_61_name</vt:lpstr>
      <vt:lpstr>'62'!chuong_phuluc_62_name</vt:lpstr>
      <vt:lpstr>'63'!chuong_phuluc_63</vt:lpstr>
      <vt:lpstr>'63'!chuong_phuluc_63_name</vt:lpstr>
      <vt:lpstr>'64'!chuong_phuluc_64</vt:lpstr>
      <vt:lpstr>'64'!chuong_phuluc_64_name</vt:lpstr>
      <vt:lpstr>'07'!chuong_phuluc_7</vt:lpstr>
      <vt:lpstr>'07'!chuong_phuluc_7_name</vt:lpstr>
      <vt:lpstr>'08'!chuong_phuluc_8</vt:lpstr>
      <vt:lpstr>'08'!chuong_phuluc_8_name</vt:lpstr>
      <vt:lpstr>'09'!chuong_phuluc_9</vt:lpstr>
      <vt:lpstr>'09'!chuong_phuluc_9_name</vt:lpstr>
      <vt:lpstr>'12'!Print_Area</vt:lpstr>
      <vt:lpstr>'13'!Print_Area</vt:lpstr>
      <vt:lpstr>'14'!Print_Area</vt:lpstr>
      <vt:lpstr>'15'!Print_Area</vt:lpstr>
      <vt:lpstr>'16'!Print_Area</vt:lpstr>
      <vt:lpstr>'D. GIA TH THU NSNN THEO L.V 21'!Print_Area</vt:lpstr>
      <vt:lpstr>'DANH GIA TH THU NSNN 20'!Print_Area</vt:lpstr>
      <vt:lpstr>'DT CHI TX NSH TUNG CQ 37'!Print_Area</vt:lpstr>
      <vt:lpstr>'DT CTMTQG 38'!Print_Area</vt:lpstr>
      <vt:lpstr>'DT CHI TX NSH TUNG CQ 37'!Print_Titles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andongnhi</cp:lastModifiedBy>
  <cp:lastPrinted>2024-11-30T06:54:11Z</cp:lastPrinted>
  <dcterms:created xsi:type="dcterms:W3CDTF">2017-04-26T02:19:00Z</dcterms:created>
  <dcterms:modified xsi:type="dcterms:W3CDTF">2024-11-30T06:54:12Z</dcterms:modified>
</cp:coreProperties>
</file>